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6395" windowHeight="5490"/>
  </bookViews>
  <sheets>
    <sheet name="Anne-I4" sheetId="1" r:id="rId1"/>
    <sheet name="Schedule - 1" sheetId="2" r:id="rId2"/>
    <sheet name="Schedule - 2 - 3" sheetId="3" r:id="rId3"/>
    <sheet name="Schedule - 4 -5 -6" sheetId="4" r:id="rId4"/>
    <sheet name="Schedule - 7 - 8" sheetId="5" r:id="rId5"/>
    <sheet name="Schedule - 9" sheetId="6" r:id="rId6"/>
    <sheet name="Schedule - 10 - 11" sheetId="7" r:id="rId7"/>
    <sheet name="Schedule - 12" sheetId="8" r:id="rId8"/>
  </sheets>
  <definedNames>
    <definedName name="_xlnm._FilterDatabase" localSheetId="4" hidden="1">'Schedule - 7 - 8'!$L$6:$L$20</definedName>
    <definedName name="_xlnm.Print_Area" localSheetId="0">'Anne-I4'!$A$1:$D$29</definedName>
    <definedName name="_xlnm.Print_Area" localSheetId="1">'Schedule - 1'!$A$1:$D$20</definedName>
    <definedName name="_xlnm.Print_Area" localSheetId="6">'Schedule - 10 - 11'!$A$1:$E$42</definedName>
    <definedName name="_xlnm.Print_Area" localSheetId="7">'Schedule - 12'!$A$1:$D$15</definedName>
    <definedName name="_xlnm.Print_Area" localSheetId="2">'Schedule - 2 - 3'!$A$61:$D$86</definedName>
    <definedName name="_xlnm.Print_Area" localSheetId="3">'Schedule - 4 -5 -6'!$A$1:$D$50</definedName>
    <definedName name="_xlnm.Print_Area" localSheetId="4">'Schedule - 7 - 8'!$A$1:$D$41</definedName>
    <definedName name="_xlnm.Print_Area" localSheetId="5">'Schedule - 9'!$A$1:$E$31</definedName>
  </definedNames>
  <calcPr calcId="162913"/>
</workbook>
</file>

<file path=xl/calcChain.xml><?xml version="1.0" encoding="utf-8"?>
<calcChain xmlns="http://schemas.openxmlformats.org/spreadsheetml/2006/main">
  <c r="C18" i="5" l="1"/>
  <c r="C11" i="5"/>
  <c r="D40" i="7"/>
  <c r="C40" i="7"/>
  <c r="C9" i="7"/>
  <c r="C14" i="7"/>
  <c r="C26" i="7" l="1"/>
  <c r="D29" i="6"/>
  <c r="D12" i="6"/>
  <c r="D7" i="6"/>
  <c r="C34" i="5" l="1"/>
  <c r="C46" i="4"/>
  <c r="C19" i="4"/>
  <c r="C37" i="4" s="1"/>
  <c r="C83" i="3"/>
  <c r="C74" i="3"/>
  <c r="C68" i="3"/>
  <c r="C58" i="3"/>
  <c r="C48" i="3"/>
  <c r="C44" i="3"/>
  <c r="C40" i="3"/>
  <c r="C36" i="3"/>
  <c r="C32" i="3"/>
  <c r="C28" i="3"/>
  <c r="C24" i="3"/>
  <c r="C20" i="3"/>
  <c r="C16" i="3"/>
  <c r="C12" i="3"/>
  <c r="C8" i="3" l="1"/>
  <c r="C4" i="3" l="1"/>
  <c r="D26" i="7" l="1"/>
  <c r="D9" i="7"/>
  <c r="D14" i="7" s="1"/>
  <c r="E7" i="6"/>
  <c r="E29" i="6" s="1"/>
  <c r="D34" i="5"/>
  <c r="D46" i="4"/>
  <c r="D19" i="4"/>
  <c r="D37" i="4" s="1"/>
  <c r="D74" i="3"/>
  <c r="D83" i="3" s="1"/>
  <c r="D68" i="3"/>
  <c r="D52" i="3"/>
  <c r="D58" i="3" s="1"/>
  <c r="D48" i="3"/>
  <c r="D44" i="3"/>
  <c r="D40" i="3"/>
  <c r="D36" i="3"/>
  <c r="D32" i="3"/>
  <c r="D28" i="3"/>
  <c r="D24" i="3"/>
  <c r="D20" i="3"/>
  <c r="D16" i="3"/>
  <c r="D12" i="3"/>
  <c r="D8" i="3"/>
  <c r="D4" i="3"/>
  <c r="E18" i="6" l="1"/>
  <c r="E19" i="6" s="1"/>
  <c r="E9" i="6"/>
  <c r="E12" i="6" s="1"/>
  <c r="D22" i="1"/>
  <c r="C22" i="1"/>
  <c r="C23" i="1" l="1"/>
  <c r="D9" i="1" l="1"/>
  <c r="C9" i="1"/>
  <c r="C9" i="4" l="1"/>
  <c r="D27" i="1"/>
  <c r="C27" i="1"/>
  <c r="D40" i="5" l="1"/>
  <c r="C40" i="5"/>
  <c r="D23" i="1" l="1"/>
  <c r="D21" i="1"/>
  <c r="C21" i="1"/>
  <c r="D20" i="1"/>
  <c r="C20" i="1"/>
  <c r="D19" i="1"/>
  <c r="C19" i="1"/>
  <c r="D18" i="1"/>
  <c r="C18" i="1"/>
  <c r="D13" i="1"/>
  <c r="C13" i="1"/>
  <c r="D11" i="1"/>
  <c r="C11" i="1"/>
  <c r="C25" i="1" l="1"/>
  <c r="D25" i="1"/>
  <c r="C10" i="1"/>
  <c r="C15" i="1" s="1"/>
  <c r="D10" i="1"/>
  <c r="D15" i="1" s="1"/>
  <c r="D3" i="8" l="1"/>
  <c r="D2" i="8"/>
  <c r="C3" i="8"/>
  <c r="C2" i="8"/>
  <c r="D17" i="7"/>
  <c r="D16" i="7"/>
  <c r="C17" i="7"/>
  <c r="C16" i="7"/>
  <c r="D3" i="7"/>
  <c r="D2" i="7"/>
  <c r="C3" i="7"/>
  <c r="C2" i="7"/>
  <c r="E3" i="6"/>
  <c r="E2" i="6"/>
  <c r="D3" i="6"/>
  <c r="D2" i="6"/>
  <c r="D22" i="5"/>
  <c r="D21" i="5"/>
  <c r="C22" i="5"/>
  <c r="C21" i="5"/>
  <c r="D3" i="5"/>
  <c r="D2" i="5"/>
  <c r="C3" i="5"/>
  <c r="C2" i="5"/>
  <c r="D41" i="4"/>
  <c r="D40" i="4"/>
  <c r="C41" i="4"/>
  <c r="C40" i="4"/>
  <c r="D15" i="4"/>
  <c r="D14" i="4"/>
  <c r="C15" i="4"/>
  <c r="C14" i="4"/>
  <c r="D3" i="4"/>
  <c r="D2" i="4"/>
  <c r="C3" i="4"/>
  <c r="C2" i="4"/>
  <c r="D63" i="3"/>
  <c r="D62" i="3"/>
  <c r="C63" i="3"/>
  <c r="C62" i="3"/>
  <c r="D3" i="3"/>
  <c r="D2" i="3"/>
  <c r="C3" i="3"/>
  <c r="C2" i="3"/>
  <c r="D3" i="2"/>
  <c r="C3" i="2"/>
  <c r="D2" i="2"/>
  <c r="C2" i="2"/>
  <c r="D9" i="4" l="1"/>
  <c r="D8" i="2"/>
</calcChain>
</file>

<file path=xl/sharedStrings.xml><?xml version="1.0" encoding="utf-8"?>
<sst xmlns="http://schemas.openxmlformats.org/spreadsheetml/2006/main" count="326" uniqueCount="226">
  <si>
    <t>Form A</t>
  </si>
  <si>
    <t>Capital and Liabilites</t>
  </si>
  <si>
    <t>Capital</t>
  </si>
  <si>
    <t>Reserves and Surplus</t>
  </si>
  <si>
    <t>Deposits</t>
  </si>
  <si>
    <t>Borrowings</t>
  </si>
  <si>
    <t>Other liabilites and Provisions</t>
  </si>
  <si>
    <t>Schedule</t>
  </si>
  <si>
    <t>(Current Year)</t>
  </si>
  <si>
    <t>(Previous Year)</t>
  </si>
  <si>
    <t>Total</t>
  </si>
  <si>
    <t>Assets</t>
  </si>
  <si>
    <t>Cash and balances with Reserver Bank of India</t>
  </si>
  <si>
    <t>Balance with Banks abd money at call and short notice</t>
  </si>
  <si>
    <t>Investments</t>
  </si>
  <si>
    <t>Advances</t>
  </si>
  <si>
    <t>Fixed Assets</t>
  </si>
  <si>
    <t>Other Assets</t>
  </si>
  <si>
    <t>Contingent Loabilites</t>
  </si>
  <si>
    <t>Bills for collection</t>
  </si>
  <si>
    <t>Schedule 1 - Capital</t>
  </si>
  <si>
    <t>I</t>
  </si>
  <si>
    <t>For Nationalised Banks Capital (Fully owned by Central Governement)</t>
  </si>
  <si>
    <t>II</t>
  </si>
  <si>
    <t>For Banks incorporated outside India Capital</t>
  </si>
  <si>
    <t>(i) The amount brought in by banks by way of start-up capital as prescribed by RBI should br shown under this head</t>
  </si>
  <si>
    <t>(ii) Amount of deposite kept with the RBI under Section 11(2) of the Banking Regulation Act 1949.</t>
  </si>
  <si>
    <t>III</t>
  </si>
  <si>
    <t>For other Banks</t>
  </si>
  <si>
    <t>Authorised Capital</t>
  </si>
  <si>
    <t>Issued Capital</t>
  </si>
  <si>
    <t>Subscribed Capital</t>
  </si>
  <si>
    <t>Called-up Capital</t>
  </si>
  <si>
    <t>Schedule 2 - Reservers and Surplus</t>
  </si>
  <si>
    <t>Statutory Reservres</t>
  </si>
  <si>
    <t>Opening Balance</t>
  </si>
  <si>
    <t>Additions during the year</t>
  </si>
  <si>
    <t>Deductions during the year</t>
  </si>
  <si>
    <t>IV</t>
  </si>
  <si>
    <t>V</t>
  </si>
  <si>
    <t>Schedule 3 -Deposites</t>
  </si>
  <si>
    <t>A-I</t>
  </si>
  <si>
    <t>Demand Deposits</t>
  </si>
  <si>
    <t>(i) From banks</t>
  </si>
  <si>
    <t>(ii) From others</t>
  </si>
  <si>
    <t>Savings Banks Deposits</t>
  </si>
  <si>
    <t>Term Deposits</t>
  </si>
  <si>
    <t>Total ( I,II and III)</t>
  </si>
  <si>
    <t>B</t>
  </si>
  <si>
    <t>(i) Deposites  of branches in India</t>
  </si>
  <si>
    <t>(ii) Deposites  of branches outside India</t>
  </si>
  <si>
    <t xml:space="preserve">Total </t>
  </si>
  <si>
    <t>Borrowings in India</t>
  </si>
  <si>
    <t>(a) Reserve Bank of India</t>
  </si>
  <si>
    <t>(b) Other banks</t>
  </si>
  <si>
    <t>(c) Other institutions and agencies</t>
  </si>
  <si>
    <t>Borrowings outside India</t>
  </si>
  <si>
    <t>Total (I and II)</t>
  </si>
  <si>
    <t>Secured borrowings included in I and II above -</t>
  </si>
  <si>
    <t>Rs.</t>
  </si>
  <si>
    <t>Bills Payable</t>
  </si>
  <si>
    <t>Ii</t>
  </si>
  <si>
    <t>Inter-office adjustment (net)</t>
  </si>
  <si>
    <t>Interest accured</t>
  </si>
  <si>
    <t>Others (including provisions)</t>
  </si>
  <si>
    <t>Schedule 5 - Other Liabilites and Provisions</t>
  </si>
  <si>
    <t>Schedule 4 - Borrowings</t>
  </si>
  <si>
    <t>Schedule 6 - Cash and Balances with Reserve bank of India</t>
  </si>
  <si>
    <t>Cash in (including foregin currency notes)</t>
  </si>
  <si>
    <t>Balances with Reserve Bank of India</t>
  </si>
  <si>
    <t>(a) in Current Account</t>
  </si>
  <si>
    <t>(b) in Other Accounts</t>
  </si>
  <si>
    <t>Total (I,II,III and IV)</t>
  </si>
  <si>
    <t>Schedule 7 - Balances with Banks and Money at Call and Short Notice</t>
  </si>
  <si>
    <t>In India</t>
  </si>
  <si>
    <t>(b) In other Deposit Accounts</t>
  </si>
  <si>
    <t>(a) In Current Accounts</t>
  </si>
  <si>
    <t>(i) Balances with banks</t>
  </si>
  <si>
    <t>(ii) Money at call and short notice</t>
  </si>
  <si>
    <t>(a) with banks</t>
  </si>
  <si>
    <t>(b) with other institutions</t>
  </si>
  <si>
    <t>Outside India</t>
  </si>
  <si>
    <t>(i) in Current Accounts</t>
  </si>
  <si>
    <t>(ii) in Other Deposit Accounts</t>
  </si>
  <si>
    <t>(iii) Money at call and short notice</t>
  </si>
  <si>
    <t>Total (I,II and III)</t>
  </si>
  <si>
    <t>Grand Total (I and II)</t>
  </si>
  <si>
    <t>Schedule 8 - Investments</t>
  </si>
  <si>
    <t>Investments in India in</t>
  </si>
  <si>
    <t>(i) Government Securities</t>
  </si>
  <si>
    <t>(iv) Debentures and Bonds</t>
  </si>
  <si>
    <t>(v) Subsidiaries and / or joint ventures</t>
  </si>
  <si>
    <t>(vi) Others (to be specified)</t>
  </si>
  <si>
    <t>Investments outside India in</t>
  </si>
  <si>
    <t>(i) Government Securities (including local authorities)</t>
  </si>
  <si>
    <t>(ii) Subsidiaries and / or joint ventures</t>
  </si>
  <si>
    <t>(iii) Others (to be specified)</t>
  </si>
  <si>
    <t>Schedule 9 - Advances</t>
  </si>
  <si>
    <t>A</t>
  </si>
  <si>
    <t>(i)</t>
  </si>
  <si>
    <t>(ii)</t>
  </si>
  <si>
    <t>(iii)</t>
  </si>
  <si>
    <t>Bills purchased and discounted</t>
  </si>
  <si>
    <t>Cash credits, overdrafts and loans repayable on demand</t>
  </si>
  <si>
    <t>Term loans</t>
  </si>
  <si>
    <t>Secured by tangible assets</t>
  </si>
  <si>
    <t>Covered by Bank / Government Guarantees</t>
  </si>
  <si>
    <t>Unsecured</t>
  </si>
  <si>
    <t>C</t>
  </si>
  <si>
    <t>Advances in India</t>
  </si>
  <si>
    <t>Priority Sectors</t>
  </si>
  <si>
    <t>Public Sectors</t>
  </si>
  <si>
    <t>Banks</t>
  </si>
  <si>
    <t>(iv)</t>
  </si>
  <si>
    <t>Others</t>
  </si>
  <si>
    <t>Advances outside India</t>
  </si>
  <si>
    <t>Due from banks</t>
  </si>
  <si>
    <t>Due from others</t>
  </si>
  <si>
    <t>(a) Bills purchased and discounted</t>
  </si>
  <si>
    <t>(b) Syndicated loans</t>
  </si>
  <si>
    <t>(c) Others</t>
  </si>
  <si>
    <t>Schedule 10 - Fixed Assets</t>
  </si>
  <si>
    <t>Premises</t>
  </si>
  <si>
    <t>At costs as on 31st March of the preceding year</t>
  </si>
  <si>
    <t>Depreciation to date</t>
  </si>
  <si>
    <t>Inter-office adjustments (net)</t>
  </si>
  <si>
    <t>Tax paid in advance/tax deducted at source</t>
  </si>
  <si>
    <t>Stationery and stamps</t>
  </si>
  <si>
    <t>Non-banking assets acquired in satisfaction of claims</t>
  </si>
  <si>
    <t>Vi</t>
  </si>
  <si>
    <t>VI</t>
  </si>
  <si>
    <t>Others*</t>
  </si>
  <si>
    <t>Claims against the bank not acknowledged as debts</t>
  </si>
  <si>
    <t>Liability for party paid investments</t>
  </si>
  <si>
    <t>Liability on accoun of outstanding forward exchange contracts</t>
  </si>
  <si>
    <t>Guarantees given on behalf of Constituents</t>
  </si>
  <si>
    <t>(b) Outside India</t>
  </si>
  <si>
    <t>Acceptances, endorsemets and other obligations</t>
  </si>
  <si>
    <t>Schedule 12 - Contingent Loabilites</t>
  </si>
  <si>
    <t xml:space="preserve">STAFF WELFARE FUND A/C             </t>
  </si>
  <si>
    <t xml:space="preserve">STANDARD ASSETS FUND A/C           </t>
  </si>
  <si>
    <t xml:space="preserve">CONTINGENT LIABILITIES RESERVE A/C </t>
  </si>
  <si>
    <t>INVESTMENT DEPRECIATION RESERVE A/C</t>
  </si>
  <si>
    <t xml:space="preserve">NDCC BANK RESERVE A/C              </t>
  </si>
  <si>
    <t xml:space="preserve">CHARITY FUND A/C                   </t>
  </si>
  <si>
    <t xml:space="preserve">Bulding Fund </t>
  </si>
  <si>
    <t xml:space="preserve"> </t>
  </si>
  <si>
    <t xml:space="preserve">Revaluation Resarve Account </t>
  </si>
  <si>
    <t>viii</t>
  </si>
  <si>
    <t>ix</t>
  </si>
  <si>
    <t>x</t>
  </si>
  <si>
    <t>xii</t>
  </si>
  <si>
    <t xml:space="preserve">COMPUTER &amp; TECHNOLOGY DEVELOP. FUND </t>
  </si>
  <si>
    <t>xi</t>
  </si>
  <si>
    <t>I Current Deposit</t>
  </si>
  <si>
    <t xml:space="preserve"> i) Savings Banks Account</t>
  </si>
  <si>
    <t xml:space="preserve"> i) Fixed Deposit Account                 </t>
  </si>
  <si>
    <t xml:space="preserve">iii) Monthly Income Deposit Account    </t>
  </si>
  <si>
    <t>i) Interest Payabale</t>
  </si>
  <si>
    <t>ii) GST Payabale</t>
  </si>
  <si>
    <t>Balance in Profit $ Loss Account</t>
  </si>
  <si>
    <t>(iii) Shares (MSC,NDCC)</t>
  </si>
  <si>
    <t>a) Mutul Fund</t>
  </si>
  <si>
    <t>b) Fix Deposit with DCC &amp; SCC</t>
  </si>
  <si>
    <t>`</t>
  </si>
  <si>
    <t>(a) In India (Bank Gurranty)</t>
  </si>
  <si>
    <t>Other items for which the banks is contingently liable (DEAF)</t>
  </si>
  <si>
    <t>( 1000000  shares of Rs. 100/-  each)</t>
  </si>
  <si>
    <t>As on 31-03-2023</t>
  </si>
  <si>
    <t xml:space="preserve"> Ii) Sp Savings Banks Account</t>
  </si>
  <si>
    <r>
      <t>Annexure I</t>
    </r>
    <r>
      <rPr>
        <b/>
        <vertAlign val="superscript"/>
        <sz val="10"/>
        <color theme="1"/>
        <rFont val="Arial"/>
        <family val="2"/>
      </rPr>
      <t>4</t>
    </r>
    <r>
      <rPr>
        <b/>
        <sz val="10"/>
        <color theme="1"/>
        <rFont val="Arial"/>
        <family val="2"/>
      </rPr>
      <t xml:space="preserve"> </t>
    </r>
  </si>
  <si>
    <r>
      <t xml:space="preserve">Balance Sheet of  </t>
    </r>
    <r>
      <rPr>
        <b/>
        <sz val="10"/>
        <color theme="1"/>
        <rFont val="Arial"/>
        <family val="2"/>
      </rPr>
      <t>The Malegaon Merchant's Co-Op.Bank Ltd., Malegaon (Nasik)</t>
    </r>
    <r>
      <rPr>
        <sz val="10"/>
        <color theme="1"/>
        <rFont val="Arial"/>
        <family val="2"/>
      </rPr>
      <t xml:space="preserve"> </t>
    </r>
  </si>
  <si>
    <t xml:space="preserve"> v) Small Savings Scheme  Account</t>
  </si>
  <si>
    <t xml:space="preserve">(ii) Other approved securities </t>
  </si>
  <si>
    <t>c) Fix Deposit With Commercial Bank</t>
  </si>
  <si>
    <t xml:space="preserve">At costs as on 31st March of the preceding year </t>
  </si>
  <si>
    <t xml:space="preserve">d) Fix Deposit With Schedual Co-op.Bank </t>
  </si>
  <si>
    <t>Deductions during the year(Revaluation Reserve)</t>
  </si>
  <si>
    <t>1) Petty Cash</t>
  </si>
  <si>
    <t>2) Printing Stationary &amp; Stock Account</t>
  </si>
  <si>
    <t>5) Deposit to Landlord</t>
  </si>
  <si>
    <t>8) DEAF Scheme Account</t>
  </si>
  <si>
    <t>10) Computer Software Advances</t>
  </si>
  <si>
    <t>11) Insurance Primium  (Pigmy Agent)</t>
  </si>
  <si>
    <t>12) Sundary Debtors Account</t>
  </si>
  <si>
    <t>13) Primium on Central &amp; State Govt. Security</t>
  </si>
  <si>
    <t>Schedule 11 - Other Assets</t>
  </si>
  <si>
    <t>As on 31-03-2024</t>
  </si>
  <si>
    <t>Form Of Balance Sheet as on 31 March 2024</t>
  </si>
  <si>
    <t>(768057 shares of Rs 100/-  each)</t>
  </si>
  <si>
    <t>(768057  shares of Rs 100/-  each)</t>
  </si>
  <si>
    <t xml:space="preserve">IV) Recurring  Deposit Account        </t>
  </si>
  <si>
    <t>Other Fixed Assets ( including furniture, fixtures , Computer software Liacens ,Vehical &amp; Library)</t>
  </si>
  <si>
    <t>Overdue Interet Reserve</t>
  </si>
  <si>
    <t>1) Overdue Interest Reserve</t>
  </si>
  <si>
    <t>2) Interest Receivable (Insvestment)</t>
  </si>
  <si>
    <t>2) Interest Receivable (Staff Housing))</t>
  </si>
  <si>
    <t>3) Deposit For MSEB Miter Connection</t>
  </si>
  <si>
    <t>4) Deposit For Telephone Connection</t>
  </si>
  <si>
    <t>6) Advance Expenses Account</t>
  </si>
  <si>
    <t>7) TDS  Receivable  Account</t>
  </si>
  <si>
    <t>9) Deposit to LPG Gas Connection</t>
  </si>
  <si>
    <t>Dividend Equlisation Fund  Account</t>
  </si>
  <si>
    <t>Insvestment Fluctuation Fund Account</t>
  </si>
  <si>
    <t xml:space="preserve">Bad &amp; Doutful Debts Resrve  Account   </t>
  </si>
  <si>
    <t>vi</t>
  </si>
  <si>
    <t>vii</t>
  </si>
  <si>
    <t>xiii</t>
  </si>
  <si>
    <t>xiv</t>
  </si>
  <si>
    <t>Total ( I to XIV )</t>
  </si>
  <si>
    <t xml:space="preserve">ii) Reinvestment Deposit Account           </t>
  </si>
  <si>
    <t>iv) Sundary Creditors</t>
  </si>
  <si>
    <t>v) Education Fund Account</t>
  </si>
  <si>
    <t>vi) Electaion Fund Account</t>
  </si>
  <si>
    <t>vii) Income Tax Payable Account</t>
  </si>
  <si>
    <t xml:space="preserve">viii) Drill Site Payable A/C </t>
  </si>
  <si>
    <t>ix) Director &amp; Staff Trainning Fund Account</t>
  </si>
  <si>
    <t>x) NDCC Bank Interest Reversal Acount</t>
  </si>
  <si>
    <t>xi) Leave Encashment  (RETIRED) Fund A/C</t>
  </si>
  <si>
    <t>xii) Leave Encashment  (S&amp;P) Fund A/C</t>
  </si>
  <si>
    <t xml:space="preserve">xiii) Recovery Fees A/C   </t>
  </si>
  <si>
    <t>xiv) Security Deposit Ag.Pigmy MachineA/C</t>
  </si>
  <si>
    <t xml:space="preserve">xv) Audit Fee Payable A/C   </t>
  </si>
  <si>
    <t>xvi) Sundry Creditors,T.D.S.ON Term  Dep .</t>
  </si>
  <si>
    <t>iii) Unclaim Dividend</t>
  </si>
  <si>
    <t>xvii) NPCI Fees Payable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</si>
</sst>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7" formatCode="0.00;[Red]0.00"/>
    <numFmt numFmtId="168" formatCode="0;[Red]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vertical="center"/>
    </xf>
    <xf numFmtId="168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167" fontId="6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quotePrefix="1" applyFont="1" applyAlignment="1">
      <alignment vertical="center"/>
    </xf>
    <xf numFmtId="2" fontId="6" fillId="0" borderId="0" xfId="0" quotePrefix="1" applyNumberFormat="1" applyFont="1" applyAlignment="1">
      <alignment vertical="center"/>
    </xf>
    <xf numFmtId="2" fontId="0" fillId="0" borderId="0" xfId="0" applyNumberFormat="1" applyAlignment="1">
      <alignment vertical="center"/>
    </xf>
    <xf numFmtId="2" fontId="5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5" fillId="0" borderId="1" xfId="0" applyNumberFormat="1" applyFont="1" applyBorder="1" applyAlignment="1">
      <alignment vertical="center"/>
    </xf>
    <xf numFmtId="167" fontId="5" fillId="0" borderId="1" xfId="0" applyNumberFormat="1" applyFon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2" fontId="4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167" fontId="6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sqref="A1:D1"/>
    </sheetView>
  </sheetViews>
  <sheetFormatPr defaultColWidth="15.5703125" defaultRowHeight="20.100000000000001" customHeight="1" x14ac:dyDescent="0.25"/>
  <cols>
    <col min="1" max="1" width="32.42578125" style="1" customWidth="1"/>
    <col min="2" max="2" width="9.140625" style="2" customWidth="1"/>
    <col min="3" max="4" width="20.7109375" style="1" customWidth="1"/>
    <col min="5" max="16384" width="15.5703125" style="1"/>
  </cols>
  <sheetData>
    <row r="1" spans="1:6" ht="15" customHeight="1" x14ac:dyDescent="0.25">
      <c r="A1" s="47" t="s">
        <v>170</v>
      </c>
      <c r="B1" s="47"/>
      <c r="C1" s="47"/>
      <c r="D1" s="47"/>
    </row>
    <row r="2" spans="1:6" ht="15" customHeight="1" x14ac:dyDescent="0.25">
      <c r="A2" s="47" t="s">
        <v>0</v>
      </c>
      <c r="B2" s="47"/>
      <c r="C2" s="47"/>
      <c r="D2" s="47"/>
    </row>
    <row r="3" spans="1:6" ht="15" customHeight="1" x14ac:dyDescent="0.25">
      <c r="A3" s="47" t="s">
        <v>188</v>
      </c>
      <c r="B3" s="47"/>
      <c r="C3" s="47"/>
      <c r="D3" s="47"/>
    </row>
    <row r="4" spans="1:6" ht="15" customHeight="1" x14ac:dyDescent="0.25">
      <c r="A4" s="8" t="s">
        <v>171</v>
      </c>
      <c r="B4" s="9"/>
      <c r="C4" s="8"/>
      <c r="D4" s="8"/>
    </row>
    <row r="5" spans="1:6" ht="15" customHeight="1" x14ac:dyDescent="0.25">
      <c r="A5" s="10"/>
      <c r="B5" s="9"/>
      <c r="C5" s="8"/>
      <c r="D5" s="8"/>
    </row>
    <row r="6" spans="1:6" ht="15" customHeight="1" x14ac:dyDescent="0.25">
      <c r="A6" s="19"/>
      <c r="B6" s="20" t="s">
        <v>7</v>
      </c>
      <c r="C6" s="20" t="s">
        <v>187</v>
      </c>
      <c r="D6" s="20" t="s">
        <v>168</v>
      </c>
    </row>
    <row r="7" spans="1:6" ht="15" customHeight="1" x14ac:dyDescent="0.25">
      <c r="A7" s="19"/>
      <c r="B7" s="20"/>
      <c r="C7" s="20" t="s">
        <v>8</v>
      </c>
      <c r="D7" s="20" t="s">
        <v>9</v>
      </c>
    </row>
    <row r="8" spans="1:6" ht="15" customHeight="1" x14ac:dyDescent="0.25">
      <c r="A8" s="22" t="s">
        <v>1</v>
      </c>
      <c r="B8" s="21"/>
      <c r="C8" s="25"/>
      <c r="D8" s="19"/>
    </row>
    <row r="9" spans="1:6" ht="15" customHeight="1" x14ac:dyDescent="0.25">
      <c r="A9" s="19" t="s">
        <v>2</v>
      </c>
      <c r="B9" s="21">
        <v>1</v>
      </c>
      <c r="C9" s="25">
        <f>'Schedule - 1'!C18</f>
        <v>76805700</v>
      </c>
      <c r="D9" s="25">
        <f>'Schedule - 1'!D18</f>
        <v>76847100</v>
      </c>
      <c r="E9" s="4"/>
      <c r="F9" s="4"/>
    </row>
    <row r="10" spans="1:6" ht="15" customHeight="1" x14ac:dyDescent="0.25">
      <c r="A10" s="19" t="s">
        <v>3</v>
      </c>
      <c r="B10" s="21">
        <v>2</v>
      </c>
      <c r="C10" s="25">
        <f>'Schedule - 2 - 3'!C58</f>
        <v>465288265.51999998</v>
      </c>
      <c r="D10" s="25">
        <f>'Schedule - 2 - 3'!D58</f>
        <v>424432399.57999998</v>
      </c>
      <c r="E10" s="4"/>
      <c r="F10" s="4"/>
    </row>
    <row r="11" spans="1:6" ht="15" customHeight="1" x14ac:dyDescent="0.25">
      <c r="A11" s="19" t="s">
        <v>4</v>
      </c>
      <c r="B11" s="21">
        <v>3</v>
      </c>
      <c r="C11" s="25">
        <f>'Schedule - 2 - 3'!C83</f>
        <v>2910964766.4699998</v>
      </c>
      <c r="D11" s="25">
        <f>'Schedule - 2 - 3'!D83</f>
        <v>2914582225.4099998</v>
      </c>
      <c r="E11" s="4"/>
      <c r="F11" s="4"/>
    </row>
    <row r="12" spans="1:6" ht="15" customHeight="1" x14ac:dyDescent="0.25">
      <c r="A12" s="19" t="s">
        <v>5</v>
      </c>
      <c r="B12" s="21">
        <v>4</v>
      </c>
      <c r="C12" s="25">
        <v>0</v>
      </c>
      <c r="D12" s="25">
        <v>0</v>
      </c>
      <c r="E12" s="4"/>
      <c r="F12" s="4"/>
    </row>
    <row r="13" spans="1:6" ht="15" customHeight="1" x14ac:dyDescent="0.25">
      <c r="A13" s="29" t="s">
        <v>6</v>
      </c>
      <c r="B13" s="21">
        <v>5</v>
      </c>
      <c r="C13" s="25">
        <f>'Schedule - 4 -5 -6'!C37</f>
        <v>294459192.41000003</v>
      </c>
      <c r="D13" s="25">
        <f>'Schedule - 4 -5 -6'!D37</f>
        <v>298250389.64999998</v>
      </c>
      <c r="E13" s="4"/>
      <c r="F13" s="4"/>
    </row>
    <row r="14" spans="1:6" ht="15" customHeight="1" x14ac:dyDescent="0.25">
      <c r="A14" s="29"/>
      <c r="B14" s="21"/>
      <c r="C14" s="25"/>
      <c r="D14" s="25"/>
      <c r="E14" s="4"/>
      <c r="F14" s="4"/>
    </row>
    <row r="15" spans="1:6" ht="15" customHeight="1" x14ac:dyDescent="0.25">
      <c r="A15" s="22" t="s">
        <v>10</v>
      </c>
      <c r="B15" s="21"/>
      <c r="C15" s="18">
        <f>SUM(C9:C14)</f>
        <v>3747517924.3999996</v>
      </c>
      <c r="D15" s="18">
        <f>SUM(D9:D14)</f>
        <v>3714112114.6399999</v>
      </c>
      <c r="E15" s="4"/>
      <c r="F15" s="4"/>
    </row>
    <row r="16" spans="1:6" ht="15" customHeight="1" x14ac:dyDescent="0.25">
      <c r="A16" s="19"/>
      <c r="B16" s="21"/>
      <c r="C16" s="25"/>
      <c r="D16" s="25"/>
    </row>
    <row r="17" spans="1:7" ht="15" customHeight="1" x14ac:dyDescent="0.25">
      <c r="A17" s="22" t="s">
        <v>11</v>
      </c>
      <c r="B17" s="21"/>
      <c r="C17" s="25"/>
      <c r="D17" s="25"/>
      <c r="G17" s="17"/>
    </row>
    <row r="18" spans="1:7" ht="25.15" customHeight="1" x14ac:dyDescent="0.25">
      <c r="A18" s="45" t="s">
        <v>12</v>
      </c>
      <c r="B18" s="21">
        <v>6</v>
      </c>
      <c r="C18" s="25">
        <f>'Schedule - 4 -5 -6'!C46</f>
        <v>46893473.270000003</v>
      </c>
      <c r="D18" s="25">
        <f>'Schedule - 4 -5 -6'!D46</f>
        <v>58700750.009999998</v>
      </c>
    </row>
    <row r="19" spans="1:7" ht="25.15" customHeight="1" x14ac:dyDescent="0.25">
      <c r="A19" s="45" t="s">
        <v>13</v>
      </c>
      <c r="B19" s="21">
        <v>7</v>
      </c>
      <c r="C19" s="25">
        <f>'Schedule - 7 - 8'!C18</f>
        <v>127255012.65000001</v>
      </c>
      <c r="D19" s="25">
        <f>'Schedule - 7 - 8'!D18</f>
        <v>113651214.06</v>
      </c>
      <c r="F19" s="17"/>
    </row>
    <row r="20" spans="1:7" ht="15" customHeight="1" x14ac:dyDescent="0.25">
      <c r="A20" s="19" t="s">
        <v>14</v>
      </c>
      <c r="B20" s="21">
        <v>8</v>
      </c>
      <c r="C20" s="25">
        <f>'Schedule - 7 - 8'!C40</f>
        <v>1828272698</v>
      </c>
      <c r="D20" s="25">
        <f>'Schedule - 7 - 8'!D40</f>
        <v>1757608180</v>
      </c>
    </row>
    <row r="21" spans="1:7" ht="15" customHeight="1" x14ac:dyDescent="0.25">
      <c r="A21" s="19" t="s">
        <v>15</v>
      </c>
      <c r="B21" s="21">
        <v>9</v>
      </c>
      <c r="C21" s="25">
        <f>'Schedule - 9'!D29</f>
        <v>1415376615.5999999</v>
      </c>
      <c r="D21" s="25">
        <f>'Schedule - 9'!E29</f>
        <v>1459600673.03</v>
      </c>
    </row>
    <row r="22" spans="1:7" ht="15" customHeight="1" x14ac:dyDescent="0.25">
      <c r="A22" s="19" t="s">
        <v>16</v>
      </c>
      <c r="B22" s="21">
        <v>10</v>
      </c>
      <c r="C22" s="25">
        <f>'Schedule - 10 - 11'!C14</f>
        <v>33617531.640000001</v>
      </c>
      <c r="D22" s="25">
        <f>'Schedule - 10 - 11'!D14</f>
        <v>26646466.73</v>
      </c>
    </row>
    <row r="23" spans="1:7" ht="15" customHeight="1" x14ac:dyDescent="0.25">
      <c r="A23" s="19" t="s">
        <v>17</v>
      </c>
      <c r="B23" s="21">
        <v>11</v>
      </c>
      <c r="C23" s="25">
        <f>'Schedule - 10 - 11'!C40</f>
        <v>296102593.24000001</v>
      </c>
      <c r="D23" s="25">
        <f>'Schedule - 10 - 11'!D40</f>
        <v>297904830.80999994</v>
      </c>
    </row>
    <row r="24" spans="1:7" ht="15" customHeight="1" x14ac:dyDescent="0.25">
      <c r="A24" s="19"/>
      <c r="B24" s="21"/>
      <c r="C24" s="25"/>
      <c r="D24" s="25"/>
    </row>
    <row r="25" spans="1:7" ht="15" customHeight="1" x14ac:dyDescent="0.25">
      <c r="A25" s="19" t="s">
        <v>10</v>
      </c>
      <c r="B25" s="21"/>
      <c r="C25" s="18">
        <f>SUM(C18:C23)</f>
        <v>3747517924.3999996</v>
      </c>
      <c r="D25" s="18">
        <f>SUM(D18:D23)</f>
        <v>3714112114.6399999</v>
      </c>
    </row>
    <row r="26" spans="1:7" ht="15" customHeight="1" x14ac:dyDescent="0.25">
      <c r="A26" s="19"/>
      <c r="B26" s="21"/>
      <c r="C26" s="18"/>
      <c r="D26" s="25"/>
    </row>
    <row r="27" spans="1:7" ht="15" customHeight="1" x14ac:dyDescent="0.25">
      <c r="A27" s="22" t="s">
        <v>18</v>
      </c>
      <c r="B27" s="21">
        <v>12</v>
      </c>
      <c r="C27" s="18">
        <f>'Schedule - 12'!C12</f>
        <v>21727270.75</v>
      </c>
      <c r="D27" s="18">
        <f>'Schedule - 12'!D12</f>
        <v>19333194.68</v>
      </c>
    </row>
    <row r="28" spans="1:7" ht="15" customHeight="1" x14ac:dyDescent="0.25">
      <c r="A28" s="19" t="s">
        <v>19</v>
      </c>
      <c r="B28" s="21"/>
      <c r="C28" s="23"/>
      <c r="D28" s="18"/>
    </row>
  </sheetData>
  <mergeCells count="3">
    <mergeCell ref="A1:D1"/>
    <mergeCell ref="A2:D2"/>
    <mergeCell ref="A3:D3"/>
  </mergeCells>
  <printOptions horizontalCentered="1"/>
  <pageMargins left="0.43307086614173229" right="0.43307086614173229" top="0.98425196850393704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H15" sqref="H15"/>
    </sheetView>
  </sheetViews>
  <sheetFormatPr defaultColWidth="9.140625" defaultRowHeight="15" customHeight="1" x14ac:dyDescent="0.25"/>
  <cols>
    <col min="1" max="1" width="4.140625" style="9" customWidth="1"/>
    <col min="2" max="2" width="44.42578125" style="8" customWidth="1"/>
    <col min="3" max="4" width="15.7109375" style="8" customWidth="1"/>
    <col min="5" max="16384" width="9.140625" style="8"/>
  </cols>
  <sheetData>
    <row r="1" spans="1:4" ht="15" customHeight="1" x14ac:dyDescent="0.25">
      <c r="A1" s="47" t="s">
        <v>20</v>
      </c>
      <c r="B1" s="47"/>
      <c r="C1" s="47"/>
      <c r="D1" s="47"/>
    </row>
    <row r="2" spans="1:4" ht="15" customHeight="1" x14ac:dyDescent="0.25">
      <c r="A2" s="21"/>
      <c r="B2" s="19"/>
      <c r="C2" s="21" t="str">
        <f>'Anne-I4'!C6</f>
        <v>As on 31-03-2024</v>
      </c>
      <c r="D2" s="21" t="str">
        <f>'Anne-I4'!D6</f>
        <v>As on 31-03-2023</v>
      </c>
    </row>
    <row r="3" spans="1:4" ht="15" customHeight="1" x14ac:dyDescent="0.25">
      <c r="A3" s="21"/>
      <c r="B3" s="19"/>
      <c r="C3" s="21" t="str">
        <f>'Anne-I4'!C7</f>
        <v>(Current Year)</v>
      </c>
      <c r="D3" s="21" t="str">
        <f>'Anne-I4'!D7</f>
        <v>(Previous Year)</v>
      </c>
    </row>
    <row r="4" spans="1:4" ht="25.5" x14ac:dyDescent="0.25">
      <c r="A4" s="21" t="s">
        <v>21</v>
      </c>
      <c r="B4" s="45" t="s">
        <v>22</v>
      </c>
      <c r="C4" s="46">
        <v>0</v>
      </c>
      <c r="D4" s="46">
        <v>0</v>
      </c>
    </row>
    <row r="5" spans="1:4" ht="25.15" customHeight="1" x14ac:dyDescent="0.25">
      <c r="A5" s="21" t="s">
        <v>23</v>
      </c>
      <c r="B5" s="19" t="s">
        <v>24</v>
      </c>
      <c r="C5" s="46">
        <v>0</v>
      </c>
      <c r="D5" s="46">
        <v>0</v>
      </c>
    </row>
    <row r="6" spans="1:4" ht="38.25" x14ac:dyDescent="0.25">
      <c r="A6" s="21"/>
      <c r="B6" s="45" t="s">
        <v>25</v>
      </c>
      <c r="C6" s="46">
        <v>0</v>
      </c>
      <c r="D6" s="46">
        <v>0</v>
      </c>
    </row>
    <row r="7" spans="1:4" ht="25.5" x14ac:dyDescent="0.25">
      <c r="A7" s="21"/>
      <c r="B7" s="45" t="s">
        <v>26</v>
      </c>
      <c r="C7" s="46"/>
      <c r="D7" s="46"/>
    </row>
    <row r="8" spans="1:4" ht="15" customHeight="1" x14ac:dyDescent="0.25">
      <c r="A8" s="21"/>
      <c r="B8" s="19" t="s">
        <v>10</v>
      </c>
      <c r="C8" s="24">
        <v>0</v>
      </c>
      <c r="D8" s="24">
        <f>SUM(D4:D7)</f>
        <v>0</v>
      </c>
    </row>
    <row r="9" spans="1:4" ht="15" customHeight="1" x14ac:dyDescent="0.25">
      <c r="C9" s="11"/>
      <c r="D9" s="11"/>
    </row>
    <row r="10" spans="1:4" ht="15" customHeight="1" x14ac:dyDescent="0.25">
      <c r="A10" s="21" t="s">
        <v>27</v>
      </c>
      <c r="B10" s="22" t="s">
        <v>28</v>
      </c>
      <c r="C10" s="46"/>
      <c r="D10" s="46"/>
    </row>
    <row r="11" spans="1:4" ht="15" customHeight="1" x14ac:dyDescent="0.25">
      <c r="A11" s="21"/>
      <c r="B11" s="19" t="s">
        <v>29</v>
      </c>
      <c r="C11" s="46">
        <v>100000000</v>
      </c>
      <c r="D11" s="46">
        <v>100000000</v>
      </c>
    </row>
    <row r="12" spans="1:4" ht="15" customHeight="1" x14ac:dyDescent="0.25">
      <c r="A12" s="21"/>
      <c r="B12" s="19" t="s">
        <v>167</v>
      </c>
      <c r="C12" s="46"/>
      <c r="D12" s="46"/>
    </row>
    <row r="13" spans="1:4" ht="15" customHeight="1" x14ac:dyDescent="0.25">
      <c r="A13" s="21"/>
      <c r="B13" s="19" t="s">
        <v>30</v>
      </c>
      <c r="C13" s="46">
        <v>76805700</v>
      </c>
      <c r="D13" s="46">
        <v>76847100</v>
      </c>
    </row>
    <row r="14" spans="1:4" ht="15" customHeight="1" x14ac:dyDescent="0.25">
      <c r="A14" s="21"/>
      <c r="B14" s="19" t="s">
        <v>189</v>
      </c>
      <c r="C14" s="46"/>
      <c r="D14" s="46"/>
    </row>
    <row r="15" spans="1:4" ht="15" customHeight="1" x14ac:dyDescent="0.25">
      <c r="A15" s="21"/>
      <c r="B15" s="19" t="s">
        <v>31</v>
      </c>
      <c r="C15" s="46">
        <v>76805700</v>
      </c>
      <c r="D15" s="46">
        <v>76847100</v>
      </c>
    </row>
    <row r="16" spans="1:4" ht="15" customHeight="1" x14ac:dyDescent="0.25">
      <c r="A16" s="21"/>
      <c r="B16" s="19" t="s">
        <v>190</v>
      </c>
      <c r="C16" s="46"/>
      <c r="D16" s="46"/>
    </row>
    <row r="17" spans="1:4" ht="15" customHeight="1" x14ac:dyDescent="0.25">
      <c r="A17" s="21"/>
      <c r="B17" s="19" t="s">
        <v>32</v>
      </c>
      <c r="C17" s="46"/>
      <c r="D17" s="46"/>
    </row>
    <row r="18" spans="1:4" ht="15" customHeight="1" x14ac:dyDescent="0.25">
      <c r="A18" s="21"/>
      <c r="B18" s="19" t="s">
        <v>190</v>
      </c>
      <c r="C18" s="46">
        <v>76805700</v>
      </c>
      <c r="D18" s="46">
        <v>76847100</v>
      </c>
    </row>
    <row r="19" spans="1:4" ht="15" customHeight="1" x14ac:dyDescent="0.25">
      <c r="C19" s="11"/>
      <c r="D19" s="11"/>
    </row>
    <row r="20" spans="1:4" ht="15" customHeight="1" x14ac:dyDescent="0.25">
      <c r="C20" s="11"/>
      <c r="D20" s="11"/>
    </row>
    <row r="21" spans="1:4" ht="15" customHeight="1" x14ac:dyDescent="0.25">
      <c r="C21" s="11"/>
      <c r="D21" s="11"/>
    </row>
  </sheetData>
  <mergeCells count="1">
    <mergeCell ref="A1:D1"/>
  </mergeCells>
  <printOptions horizontalCentered="1"/>
  <pageMargins left="0.7" right="0.7" top="1" bottom="1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4"/>
  <sheetViews>
    <sheetView topLeftCell="A19" zoomScale="86" zoomScaleNormal="86" workbookViewId="0">
      <selection activeCell="G78" sqref="G78"/>
    </sheetView>
  </sheetViews>
  <sheetFormatPr defaultColWidth="9.140625" defaultRowHeight="15" customHeight="1" x14ac:dyDescent="0.25"/>
  <cols>
    <col min="1" max="1" width="4" style="9" customWidth="1"/>
    <col min="2" max="2" width="46.28515625" style="8" customWidth="1"/>
    <col min="3" max="3" width="15.7109375" style="8" customWidth="1"/>
    <col min="4" max="4" width="21.7109375" style="8" customWidth="1"/>
    <col min="5" max="16384" width="9.140625" style="8"/>
  </cols>
  <sheetData>
    <row r="1" spans="1:4" ht="15" customHeight="1" x14ac:dyDescent="0.25">
      <c r="A1" s="48" t="s">
        <v>33</v>
      </c>
      <c r="B1" s="48"/>
      <c r="C1" s="48"/>
      <c r="D1" s="48"/>
    </row>
    <row r="2" spans="1:4" ht="15" customHeight="1" x14ac:dyDescent="0.25">
      <c r="A2" s="21"/>
      <c r="B2" s="19"/>
      <c r="C2" s="20" t="str">
        <f>'Anne-I4'!C6</f>
        <v>As on 31-03-2024</v>
      </c>
      <c r="D2" s="20" t="str">
        <f>'Anne-I4'!D6</f>
        <v>As on 31-03-2023</v>
      </c>
    </row>
    <row r="3" spans="1:4" ht="15" customHeight="1" x14ac:dyDescent="0.25">
      <c r="A3" s="21"/>
      <c r="B3" s="19"/>
      <c r="C3" s="20" t="str">
        <f>'Anne-I4'!C7</f>
        <v>(Current Year)</v>
      </c>
      <c r="D3" s="20" t="str">
        <f>'Anne-I4'!D7</f>
        <v>(Previous Year)</v>
      </c>
    </row>
    <row r="4" spans="1:4" ht="15" customHeight="1" x14ac:dyDescent="0.25">
      <c r="A4" s="21" t="s">
        <v>21</v>
      </c>
      <c r="B4" s="22" t="s">
        <v>34</v>
      </c>
      <c r="C4" s="18">
        <f>C5+C6-C7</f>
        <v>118514822</v>
      </c>
      <c r="D4" s="18">
        <f>D5+D6-D7</f>
        <v>114241869</v>
      </c>
    </row>
    <row r="5" spans="1:4" ht="15" customHeight="1" x14ac:dyDescent="0.25">
      <c r="A5" s="21"/>
      <c r="B5" s="19" t="s">
        <v>35</v>
      </c>
      <c r="C5" s="25">
        <v>114241869</v>
      </c>
      <c r="D5" s="25">
        <v>108826363.05</v>
      </c>
    </row>
    <row r="6" spans="1:4" ht="15" customHeight="1" x14ac:dyDescent="0.25">
      <c r="A6" s="21"/>
      <c r="B6" s="19" t="s">
        <v>36</v>
      </c>
      <c r="C6" s="25">
        <v>4272953</v>
      </c>
      <c r="D6" s="25">
        <v>5415505.9500000002</v>
      </c>
    </row>
    <row r="7" spans="1:4" ht="15" customHeight="1" x14ac:dyDescent="0.25">
      <c r="A7" s="21"/>
      <c r="B7" s="19" t="s">
        <v>37</v>
      </c>
      <c r="C7" s="25">
        <v>0</v>
      </c>
      <c r="D7" s="25">
        <v>0</v>
      </c>
    </row>
    <row r="8" spans="1:4" ht="15" customHeight="1" x14ac:dyDescent="0.25">
      <c r="A8" s="21" t="s">
        <v>23</v>
      </c>
      <c r="B8" s="22" t="s">
        <v>145</v>
      </c>
      <c r="C8" s="18">
        <f>C9+C10-C11</f>
        <v>28900000</v>
      </c>
      <c r="D8" s="18">
        <f>D9+D10-D11</f>
        <v>26000000</v>
      </c>
    </row>
    <row r="9" spans="1:4" ht="15" customHeight="1" x14ac:dyDescent="0.25">
      <c r="A9" s="21"/>
      <c r="B9" s="19" t="s">
        <v>35</v>
      </c>
      <c r="C9" s="25">
        <v>26000000</v>
      </c>
      <c r="D9" s="25">
        <v>17300000</v>
      </c>
    </row>
    <row r="10" spans="1:4" ht="15" customHeight="1" x14ac:dyDescent="0.25">
      <c r="A10" s="21"/>
      <c r="B10" s="19" t="s">
        <v>36</v>
      </c>
      <c r="C10" s="25">
        <v>2900000</v>
      </c>
      <c r="D10" s="25">
        <v>8700000</v>
      </c>
    </row>
    <row r="11" spans="1:4" ht="15" customHeight="1" x14ac:dyDescent="0.25">
      <c r="A11" s="21"/>
      <c r="B11" s="19" t="s">
        <v>37</v>
      </c>
      <c r="C11" s="25">
        <v>0</v>
      </c>
      <c r="D11" s="25">
        <v>0</v>
      </c>
    </row>
    <row r="12" spans="1:4" ht="15" customHeight="1" x14ac:dyDescent="0.25">
      <c r="A12" s="21" t="s">
        <v>27</v>
      </c>
      <c r="B12" s="22" t="s">
        <v>147</v>
      </c>
      <c r="C12" s="18">
        <f>C13+C14-C15</f>
        <v>3695500</v>
      </c>
      <c r="D12" s="18">
        <f>D13+D14-D15</f>
        <v>3890000</v>
      </c>
    </row>
    <row r="13" spans="1:4" ht="15" customHeight="1" x14ac:dyDescent="0.25">
      <c r="A13" s="21"/>
      <c r="B13" s="19" t="s">
        <v>35</v>
      </c>
      <c r="C13" s="25">
        <v>3890000</v>
      </c>
      <c r="D13" s="25">
        <v>4095720</v>
      </c>
    </row>
    <row r="14" spans="1:4" ht="15" customHeight="1" x14ac:dyDescent="0.25">
      <c r="A14" s="21"/>
      <c r="B14" s="19" t="s">
        <v>36</v>
      </c>
      <c r="C14" s="25">
        <v>0</v>
      </c>
      <c r="D14" s="25">
        <v>0</v>
      </c>
    </row>
    <row r="15" spans="1:4" ht="15" customHeight="1" x14ac:dyDescent="0.25">
      <c r="A15" s="21"/>
      <c r="B15" s="19" t="s">
        <v>37</v>
      </c>
      <c r="C15" s="25">
        <v>194500</v>
      </c>
      <c r="D15" s="25">
        <v>205720</v>
      </c>
    </row>
    <row r="16" spans="1:4" ht="15" customHeight="1" x14ac:dyDescent="0.25">
      <c r="A16" s="21" t="s">
        <v>38</v>
      </c>
      <c r="B16" s="22" t="s">
        <v>202</v>
      </c>
      <c r="C16" s="18">
        <f>C17+C18-C19</f>
        <v>655389.84000000008</v>
      </c>
      <c r="D16" s="18">
        <f>D17+D18-D19</f>
        <v>613041.92999999993</v>
      </c>
    </row>
    <row r="17" spans="1:6" ht="15" customHeight="1" x14ac:dyDescent="0.25">
      <c r="A17" s="21"/>
      <c r="B17" s="19" t="s">
        <v>35</v>
      </c>
      <c r="C17" s="25">
        <v>613041.93000000005</v>
      </c>
      <c r="D17" s="25">
        <v>455036</v>
      </c>
    </row>
    <row r="18" spans="1:6" ht="15" customHeight="1" x14ac:dyDescent="0.25">
      <c r="A18" s="21"/>
      <c r="B18" s="19" t="s">
        <v>36</v>
      </c>
      <c r="C18" s="25">
        <v>42347.91</v>
      </c>
      <c r="D18" s="25">
        <v>158005.93</v>
      </c>
    </row>
    <row r="19" spans="1:6" ht="15" customHeight="1" x14ac:dyDescent="0.25">
      <c r="A19" s="21"/>
      <c r="B19" s="19" t="s">
        <v>37</v>
      </c>
      <c r="C19" s="25">
        <v>0</v>
      </c>
      <c r="D19" s="25">
        <v>0</v>
      </c>
    </row>
    <row r="20" spans="1:6" ht="15" customHeight="1" x14ac:dyDescent="0.25">
      <c r="A20" s="21" t="s">
        <v>39</v>
      </c>
      <c r="B20" s="22" t="s">
        <v>203</v>
      </c>
      <c r="C20" s="18">
        <f>C21+C22-C23</f>
        <v>28500000</v>
      </c>
      <c r="D20" s="18">
        <f>D21+D22-D23</f>
        <v>28500000</v>
      </c>
    </row>
    <row r="21" spans="1:6" ht="15" customHeight="1" x14ac:dyDescent="0.25">
      <c r="A21" s="21"/>
      <c r="B21" s="19" t="s">
        <v>35</v>
      </c>
      <c r="C21" s="25">
        <v>28500000</v>
      </c>
      <c r="D21" s="25">
        <v>28500000</v>
      </c>
    </row>
    <row r="22" spans="1:6" ht="15" customHeight="1" x14ac:dyDescent="0.25">
      <c r="A22" s="21"/>
      <c r="B22" s="19" t="s">
        <v>36</v>
      </c>
      <c r="C22" s="25">
        <v>0</v>
      </c>
      <c r="D22" s="25">
        <v>0</v>
      </c>
    </row>
    <row r="23" spans="1:6" ht="15" customHeight="1" x14ac:dyDescent="0.25">
      <c r="A23" s="21"/>
      <c r="B23" s="19" t="s">
        <v>37</v>
      </c>
      <c r="C23" s="25">
        <v>0</v>
      </c>
      <c r="D23" s="25">
        <v>0</v>
      </c>
    </row>
    <row r="24" spans="1:6" ht="15" customHeight="1" x14ac:dyDescent="0.25">
      <c r="A24" s="21" t="s">
        <v>205</v>
      </c>
      <c r="B24" s="26" t="s">
        <v>204</v>
      </c>
      <c r="C24" s="18">
        <f>C25+C26-C27</f>
        <v>224920172.56</v>
      </c>
      <c r="D24" s="18">
        <f>D25+D26-D27</f>
        <v>188267916.74000001</v>
      </c>
      <c r="E24" s="13"/>
      <c r="F24" s="13"/>
    </row>
    <row r="25" spans="1:6" ht="15" customHeight="1" x14ac:dyDescent="0.25">
      <c r="A25" s="21"/>
      <c r="B25" s="19" t="s">
        <v>35</v>
      </c>
      <c r="C25" s="25">
        <v>188267916.74000001</v>
      </c>
      <c r="D25" s="25">
        <v>164567916.74000001</v>
      </c>
      <c r="E25" s="13"/>
      <c r="F25" s="13"/>
    </row>
    <row r="26" spans="1:6" ht="15" customHeight="1" x14ac:dyDescent="0.25">
      <c r="A26" s="21"/>
      <c r="B26" s="19" t="s">
        <v>36</v>
      </c>
      <c r="C26" s="25">
        <v>36652255.82</v>
      </c>
      <c r="D26" s="25">
        <v>23700000</v>
      </c>
      <c r="E26" s="13"/>
      <c r="F26" s="13"/>
    </row>
    <row r="27" spans="1:6" ht="15" customHeight="1" x14ac:dyDescent="0.25">
      <c r="A27" s="21"/>
      <c r="B27" s="19" t="s">
        <v>37</v>
      </c>
      <c r="C27" s="25">
        <v>0</v>
      </c>
      <c r="D27" s="25">
        <v>0</v>
      </c>
      <c r="E27" s="13"/>
      <c r="F27" s="13"/>
    </row>
    <row r="28" spans="1:6" ht="15" customHeight="1" x14ac:dyDescent="0.25">
      <c r="A28" s="21" t="s">
        <v>206</v>
      </c>
      <c r="B28" s="26" t="s">
        <v>141</v>
      </c>
      <c r="C28" s="18">
        <f>C29+C30-C31</f>
        <v>3000000</v>
      </c>
      <c r="D28" s="18">
        <f>D29+D30-D31</f>
        <v>3000000</v>
      </c>
      <c r="E28" s="13"/>
      <c r="F28" s="13"/>
    </row>
    <row r="29" spans="1:6" ht="15" customHeight="1" x14ac:dyDescent="0.25">
      <c r="A29" s="21"/>
      <c r="B29" s="19" t="s">
        <v>35</v>
      </c>
      <c r="C29" s="25">
        <v>3000000</v>
      </c>
      <c r="D29" s="25">
        <v>3000000</v>
      </c>
      <c r="E29" s="13"/>
      <c r="F29" s="13"/>
    </row>
    <row r="30" spans="1:6" ht="15" customHeight="1" x14ac:dyDescent="0.25">
      <c r="A30" s="21"/>
      <c r="B30" s="19" t="s">
        <v>36</v>
      </c>
      <c r="C30" s="25">
        <v>0</v>
      </c>
      <c r="D30" s="25">
        <v>0</v>
      </c>
      <c r="E30" s="13"/>
      <c r="F30" s="13"/>
    </row>
    <row r="31" spans="1:6" ht="15" customHeight="1" x14ac:dyDescent="0.25">
      <c r="A31" s="21"/>
      <c r="B31" s="19" t="s">
        <v>37</v>
      </c>
      <c r="C31" s="25">
        <v>0</v>
      </c>
      <c r="D31" s="25">
        <v>0</v>
      </c>
      <c r="E31" s="13"/>
      <c r="F31" s="13"/>
    </row>
    <row r="32" spans="1:6" ht="15" customHeight="1" x14ac:dyDescent="0.25">
      <c r="A32" s="21" t="s">
        <v>148</v>
      </c>
      <c r="B32" s="26" t="s">
        <v>140</v>
      </c>
      <c r="C32" s="18">
        <f>C33+C34-C35</f>
        <v>5500000</v>
      </c>
      <c r="D32" s="18">
        <f>D33+D34-D35</f>
        <v>5000000</v>
      </c>
      <c r="E32" s="13"/>
      <c r="F32" s="13"/>
    </row>
    <row r="33" spans="1:6" ht="15" customHeight="1" x14ac:dyDescent="0.25">
      <c r="A33" s="21"/>
      <c r="B33" s="19" t="s">
        <v>35</v>
      </c>
      <c r="C33" s="25">
        <v>5000000</v>
      </c>
      <c r="D33" s="25">
        <v>4700000</v>
      </c>
      <c r="E33" s="13"/>
      <c r="F33" s="13"/>
    </row>
    <row r="34" spans="1:6" ht="15" customHeight="1" x14ac:dyDescent="0.25">
      <c r="A34" s="21"/>
      <c r="B34" s="19" t="s">
        <v>36</v>
      </c>
      <c r="C34" s="25">
        <v>500000</v>
      </c>
      <c r="D34" s="25">
        <v>300000</v>
      </c>
      <c r="E34" s="13"/>
      <c r="F34" s="13"/>
    </row>
    <row r="35" spans="1:6" ht="15" customHeight="1" x14ac:dyDescent="0.25">
      <c r="A35" s="21"/>
      <c r="B35" s="19" t="s">
        <v>37</v>
      </c>
      <c r="C35" s="25">
        <v>0</v>
      </c>
      <c r="D35" s="25">
        <v>0</v>
      </c>
      <c r="E35" s="13"/>
      <c r="F35" s="13"/>
    </row>
    <row r="36" spans="1:6" ht="15" customHeight="1" x14ac:dyDescent="0.25">
      <c r="A36" s="21" t="s">
        <v>149</v>
      </c>
      <c r="B36" s="26" t="s">
        <v>144</v>
      </c>
      <c r="C36" s="18">
        <f>C37+C38-C39</f>
        <v>500000</v>
      </c>
      <c r="D36" s="18">
        <f>D37+D38-D39</f>
        <v>500000</v>
      </c>
      <c r="E36" s="13"/>
      <c r="F36" s="13"/>
    </row>
    <row r="37" spans="1:6" ht="15" customHeight="1" x14ac:dyDescent="0.25">
      <c r="A37" s="21"/>
      <c r="B37" s="19" t="s">
        <v>35</v>
      </c>
      <c r="C37" s="25">
        <v>500000</v>
      </c>
      <c r="D37" s="25">
        <v>500000</v>
      </c>
      <c r="E37" s="13"/>
      <c r="F37" s="13"/>
    </row>
    <row r="38" spans="1:6" ht="15" customHeight="1" x14ac:dyDescent="0.25">
      <c r="A38" s="21"/>
      <c r="B38" s="19" t="s">
        <v>36</v>
      </c>
      <c r="C38" s="25">
        <v>0</v>
      </c>
      <c r="D38" s="25">
        <v>0</v>
      </c>
      <c r="E38" s="13"/>
      <c r="F38" s="13"/>
    </row>
    <row r="39" spans="1:6" ht="15" customHeight="1" x14ac:dyDescent="0.25">
      <c r="A39" s="21"/>
      <c r="B39" s="19" t="s">
        <v>37</v>
      </c>
      <c r="C39" s="25">
        <v>0</v>
      </c>
      <c r="D39" s="25">
        <v>0</v>
      </c>
      <c r="E39" s="13"/>
      <c r="F39" s="13"/>
    </row>
    <row r="40" spans="1:6" ht="15" customHeight="1" x14ac:dyDescent="0.25">
      <c r="A40" s="21" t="s">
        <v>150</v>
      </c>
      <c r="B40" s="26" t="s">
        <v>139</v>
      </c>
      <c r="C40" s="18">
        <f>C41+C42-C43</f>
        <v>608420</v>
      </c>
      <c r="D40" s="18">
        <f>D41+D42-D43</f>
        <v>608420</v>
      </c>
      <c r="E40" s="13"/>
      <c r="F40" s="13"/>
    </row>
    <row r="41" spans="1:6" ht="15" customHeight="1" x14ac:dyDescent="0.25">
      <c r="A41" s="21"/>
      <c r="B41" s="19" t="s">
        <v>35</v>
      </c>
      <c r="C41" s="25">
        <v>608420</v>
      </c>
      <c r="D41" s="25">
        <v>608420</v>
      </c>
      <c r="E41" s="13"/>
      <c r="F41" s="13"/>
    </row>
    <row r="42" spans="1:6" ht="15" customHeight="1" x14ac:dyDescent="0.25">
      <c r="A42" s="21"/>
      <c r="B42" s="19" t="s">
        <v>36</v>
      </c>
      <c r="C42" s="25">
        <v>0</v>
      </c>
      <c r="D42" s="25">
        <v>0</v>
      </c>
      <c r="E42" s="13"/>
      <c r="F42" s="13"/>
    </row>
    <row r="43" spans="1:6" ht="15" customHeight="1" x14ac:dyDescent="0.25">
      <c r="A43" s="21"/>
      <c r="B43" s="19" t="s">
        <v>37</v>
      </c>
      <c r="C43" s="25">
        <v>0</v>
      </c>
      <c r="D43" s="25">
        <v>0</v>
      </c>
      <c r="E43" s="13"/>
      <c r="F43" s="13"/>
    </row>
    <row r="44" spans="1:6" ht="15" customHeight="1" x14ac:dyDescent="0.25">
      <c r="A44" s="21" t="s">
        <v>153</v>
      </c>
      <c r="B44" s="26" t="s">
        <v>142</v>
      </c>
      <c r="C44" s="18">
        <f>C45+C46-C47</f>
        <v>13500000</v>
      </c>
      <c r="D44" s="18">
        <f>D45+D46-D47</f>
        <v>22500000</v>
      </c>
      <c r="E44" s="13"/>
      <c r="F44" s="13"/>
    </row>
    <row r="45" spans="1:6" ht="15" customHeight="1" x14ac:dyDescent="0.25">
      <c r="A45" s="21"/>
      <c r="B45" s="19" t="s">
        <v>35</v>
      </c>
      <c r="C45" s="25">
        <v>22500000</v>
      </c>
      <c r="D45" s="25">
        <v>20700000</v>
      </c>
      <c r="E45" s="13"/>
      <c r="F45" s="13"/>
    </row>
    <row r="46" spans="1:6" ht="15" customHeight="1" x14ac:dyDescent="0.25">
      <c r="A46" s="21"/>
      <c r="B46" s="19" t="s">
        <v>36</v>
      </c>
      <c r="C46" s="25">
        <v>0</v>
      </c>
      <c r="D46" s="25">
        <v>1800000</v>
      </c>
      <c r="E46" s="13"/>
      <c r="F46" s="13"/>
    </row>
    <row r="47" spans="1:6" ht="15" customHeight="1" x14ac:dyDescent="0.25">
      <c r="A47" s="21"/>
      <c r="B47" s="19" t="s">
        <v>37</v>
      </c>
      <c r="C47" s="25">
        <v>9000000</v>
      </c>
      <c r="D47" s="25">
        <v>0</v>
      </c>
      <c r="E47" s="13"/>
      <c r="F47" s="13"/>
    </row>
    <row r="48" spans="1:6" ht="15" customHeight="1" x14ac:dyDescent="0.25">
      <c r="A48" s="21" t="s">
        <v>151</v>
      </c>
      <c r="B48" s="26" t="s">
        <v>143</v>
      </c>
      <c r="C48" s="18">
        <f>C49+C50-C51</f>
        <v>20812792</v>
      </c>
      <c r="D48" s="18">
        <f>D49+D50-D51</f>
        <v>17312792</v>
      </c>
      <c r="E48" s="13"/>
      <c r="F48" s="13"/>
    </row>
    <row r="49" spans="1:6" ht="15" customHeight="1" x14ac:dyDescent="0.25">
      <c r="A49" s="21"/>
      <c r="B49" s="19" t="s">
        <v>35</v>
      </c>
      <c r="C49" s="25">
        <v>17312792</v>
      </c>
      <c r="D49" s="25">
        <v>13812792</v>
      </c>
      <c r="E49" s="13"/>
      <c r="F49" s="13"/>
    </row>
    <row r="50" spans="1:6" ht="15" customHeight="1" x14ac:dyDescent="0.25">
      <c r="A50" s="21"/>
      <c r="B50" s="19" t="s">
        <v>36</v>
      </c>
      <c r="C50" s="25">
        <v>3500000</v>
      </c>
      <c r="D50" s="25">
        <v>3500000</v>
      </c>
      <c r="E50" s="13"/>
      <c r="F50" s="13"/>
    </row>
    <row r="51" spans="1:6" ht="15" customHeight="1" x14ac:dyDescent="0.25">
      <c r="A51" s="21"/>
      <c r="B51" s="19" t="s">
        <v>37</v>
      </c>
      <c r="C51" s="25">
        <v>0</v>
      </c>
      <c r="D51" s="25">
        <v>0</v>
      </c>
      <c r="E51" s="13"/>
      <c r="F51" s="13"/>
    </row>
    <row r="52" spans="1:6" ht="15" customHeight="1" x14ac:dyDescent="0.25">
      <c r="A52" s="21" t="s">
        <v>207</v>
      </c>
      <c r="B52" s="26" t="s">
        <v>152</v>
      </c>
      <c r="C52" s="18">
        <v>0</v>
      </c>
      <c r="D52" s="18">
        <f>D53+D54-D55</f>
        <v>0</v>
      </c>
      <c r="E52" s="13"/>
      <c r="F52" s="13"/>
    </row>
    <row r="53" spans="1:6" ht="15" customHeight="1" x14ac:dyDescent="0.25">
      <c r="A53" s="21"/>
      <c r="B53" s="19" t="s">
        <v>35</v>
      </c>
      <c r="C53" s="25">
        <v>0</v>
      </c>
      <c r="D53" s="25">
        <v>700000</v>
      </c>
      <c r="E53" s="13"/>
      <c r="F53" s="13"/>
    </row>
    <row r="54" spans="1:6" ht="15" customHeight="1" x14ac:dyDescent="0.25">
      <c r="A54" s="21"/>
      <c r="B54" s="19" t="s">
        <v>36</v>
      </c>
      <c r="C54" s="25">
        <v>0</v>
      </c>
      <c r="D54" s="25">
        <v>0</v>
      </c>
      <c r="E54" s="13"/>
      <c r="F54" s="13"/>
    </row>
    <row r="55" spans="1:6" ht="15" customHeight="1" x14ac:dyDescent="0.25">
      <c r="A55" s="21"/>
      <c r="B55" s="19" t="s">
        <v>37</v>
      </c>
      <c r="C55" s="25">
        <v>0</v>
      </c>
      <c r="D55" s="25">
        <v>700000</v>
      </c>
      <c r="E55" s="13"/>
      <c r="F55" s="13"/>
    </row>
    <row r="56" spans="1:6" ht="15" customHeight="1" x14ac:dyDescent="0.25">
      <c r="A56" s="21" t="s">
        <v>208</v>
      </c>
      <c r="B56" s="26" t="s">
        <v>160</v>
      </c>
      <c r="C56" s="18">
        <v>16181169.119999999</v>
      </c>
      <c r="D56" s="18">
        <v>13998359.91</v>
      </c>
      <c r="E56" s="13"/>
      <c r="F56" s="13"/>
    </row>
    <row r="57" spans="1:6" ht="15" customHeight="1" x14ac:dyDescent="0.25">
      <c r="A57" s="21"/>
      <c r="B57" s="26"/>
      <c r="C57" s="18"/>
      <c r="D57" s="18"/>
      <c r="E57" s="13"/>
      <c r="F57" s="13"/>
    </row>
    <row r="58" spans="1:6" ht="15" customHeight="1" x14ac:dyDescent="0.25">
      <c r="A58" s="21"/>
      <c r="B58" s="22" t="s">
        <v>209</v>
      </c>
      <c r="C58" s="18">
        <f>C56+C52+C48+C44+C40+C36+C32+C28+C24+C20+C16+C12+C8+C4</f>
        <v>465288265.51999998</v>
      </c>
      <c r="D58" s="18">
        <f>D56+D52+D48+D44+D40+D36+D32+D28+D24+D20+D16+D12+D8+D4</f>
        <v>424432399.57999998</v>
      </c>
      <c r="E58" s="13"/>
      <c r="F58" s="13"/>
    </row>
    <row r="59" spans="1:6" ht="15" customHeight="1" x14ac:dyDescent="0.25">
      <c r="A59" s="12"/>
      <c r="B59" s="14"/>
      <c r="C59" s="14"/>
      <c r="D59" s="13"/>
      <c r="E59" s="13"/>
      <c r="F59" s="13"/>
    </row>
    <row r="60" spans="1:6" ht="15" customHeight="1" x14ac:dyDescent="0.25">
      <c r="C60" s="13"/>
      <c r="D60" s="13"/>
    </row>
    <row r="61" spans="1:6" ht="15" customHeight="1" x14ac:dyDescent="0.25">
      <c r="A61" s="47" t="s">
        <v>40</v>
      </c>
      <c r="B61" s="47"/>
      <c r="C61" s="47"/>
      <c r="D61" s="47"/>
    </row>
    <row r="62" spans="1:6" ht="15" customHeight="1" x14ac:dyDescent="0.25">
      <c r="A62" s="21"/>
      <c r="B62" s="19"/>
      <c r="C62" s="20" t="str">
        <f>'Anne-I4'!C6</f>
        <v>As on 31-03-2024</v>
      </c>
      <c r="D62" s="20" t="str">
        <f>'Anne-I4'!D6</f>
        <v>As on 31-03-2023</v>
      </c>
    </row>
    <row r="63" spans="1:6" ht="15" customHeight="1" x14ac:dyDescent="0.25">
      <c r="A63" s="21"/>
      <c r="B63" s="19"/>
      <c r="C63" s="20" t="str">
        <f>'Anne-I4'!C7</f>
        <v>(Current Year)</v>
      </c>
      <c r="D63" s="20" t="str">
        <f>'Anne-I4'!D7</f>
        <v>(Previous Year)</v>
      </c>
    </row>
    <row r="64" spans="1:6" ht="15" customHeight="1" x14ac:dyDescent="0.25">
      <c r="A64" s="21" t="s">
        <v>41</v>
      </c>
      <c r="B64" s="22" t="s">
        <v>42</v>
      </c>
      <c r="C64" s="25"/>
      <c r="D64" s="18"/>
    </row>
    <row r="65" spans="1:4" ht="15" customHeight="1" x14ac:dyDescent="0.25">
      <c r="A65" s="21"/>
      <c r="B65" s="19" t="s">
        <v>43</v>
      </c>
      <c r="C65" s="25">
        <v>0</v>
      </c>
      <c r="D65" s="25">
        <v>0</v>
      </c>
    </row>
    <row r="66" spans="1:4" ht="15" customHeight="1" x14ac:dyDescent="0.25">
      <c r="A66" s="21"/>
      <c r="B66" s="19" t="s">
        <v>44</v>
      </c>
      <c r="C66" s="18">
        <v>122934291.94</v>
      </c>
      <c r="D66" s="18">
        <v>142898827.69999999</v>
      </c>
    </row>
    <row r="67" spans="1:4" ht="15" customHeight="1" x14ac:dyDescent="0.25">
      <c r="A67" s="21"/>
      <c r="B67" s="19" t="s">
        <v>154</v>
      </c>
      <c r="C67" s="18">
        <v>122934291.94</v>
      </c>
      <c r="D67" s="18">
        <v>142898827.69999999</v>
      </c>
    </row>
    <row r="68" spans="1:4" ht="15" customHeight="1" x14ac:dyDescent="0.25">
      <c r="A68" s="21" t="s">
        <v>23</v>
      </c>
      <c r="B68" s="22" t="s">
        <v>45</v>
      </c>
      <c r="C68" s="18">
        <f>SUM(C69:C70)</f>
        <v>678369110.63999999</v>
      </c>
      <c r="D68" s="18">
        <f>SUM(D69:D70)</f>
        <v>709328579.10000002</v>
      </c>
    </row>
    <row r="69" spans="1:4" ht="15" customHeight="1" x14ac:dyDescent="0.25">
      <c r="A69" s="21"/>
      <c r="B69" s="19" t="s">
        <v>155</v>
      </c>
      <c r="C69" s="25">
        <v>677764436.53999996</v>
      </c>
      <c r="D69" s="25">
        <v>708594337.84000003</v>
      </c>
    </row>
    <row r="70" spans="1:4" ht="15" customHeight="1" x14ac:dyDescent="0.25">
      <c r="A70" s="21"/>
      <c r="B70" s="19" t="s">
        <v>169</v>
      </c>
      <c r="C70" s="25">
        <v>604674.1</v>
      </c>
      <c r="D70" s="25">
        <v>734241.26</v>
      </c>
    </row>
    <row r="71" spans="1:4" ht="15" customHeight="1" x14ac:dyDescent="0.25">
      <c r="A71" s="21"/>
      <c r="B71" s="19"/>
      <c r="C71" s="25"/>
      <c r="D71" s="25"/>
    </row>
    <row r="72" spans="1:4" ht="15" customHeight="1" x14ac:dyDescent="0.25">
      <c r="A72" s="21" t="s">
        <v>27</v>
      </c>
      <c r="B72" s="22" t="s">
        <v>46</v>
      </c>
      <c r="C72" s="25"/>
      <c r="D72" s="25"/>
    </row>
    <row r="73" spans="1:4" ht="15" customHeight="1" x14ac:dyDescent="0.25">
      <c r="A73" s="21"/>
      <c r="B73" s="19" t="s">
        <v>43</v>
      </c>
      <c r="C73" s="25">
        <v>0</v>
      </c>
      <c r="D73" s="25">
        <v>0</v>
      </c>
    </row>
    <row r="74" spans="1:4" ht="15" customHeight="1" x14ac:dyDescent="0.25">
      <c r="A74" s="21"/>
      <c r="B74" s="19" t="s">
        <v>44</v>
      </c>
      <c r="C74" s="18">
        <f>SUM(C75:C79)</f>
        <v>2109661363.8899999</v>
      </c>
      <c r="D74" s="18">
        <f>SUM(D75:D79)</f>
        <v>2062354818.6099999</v>
      </c>
    </row>
    <row r="75" spans="1:4" ht="15" customHeight="1" x14ac:dyDescent="0.25">
      <c r="A75" s="21"/>
      <c r="B75" s="27" t="s">
        <v>156</v>
      </c>
      <c r="C75" s="25">
        <v>151303805.34</v>
      </c>
      <c r="D75" s="25">
        <v>147519318.84999999</v>
      </c>
    </row>
    <row r="76" spans="1:4" ht="15" customHeight="1" x14ac:dyDescent="0.25">
      <c r="A76" s="21"/>
      <c r="B76" s="27" t="s">
        <v>210</v>
      </c>
      <c r="C76" s="25">
        <v>1505231371.55</v>
      </c>
      <c r="D76" s="25">
        <v>1488670577.76</v>
      </c>
    </row>
    <row r="77" spans="1:4" ht="15" customHeight="1" x14ac:dyDescent="0.25">
      <c r="A77" s="21"/>
      <c r="B77" s="27" t="s">
        <v>157</v>
      </c>
      <c r="C77" s="25">
        <v>293671273</v>
      </c>
      <c r="D77" s="25">
        <v>273557873</v>
      </c>
    </row>
    <row r="78" spans="1:4" ht="15" customHeight="1" x14ac:dyDescent="0.25">
      <c r="A78" s="21"/>
      <c r="B78" s="27" t="s">
        <v>191</v>
      </c>
      <c r="C78" s="25">
        <v>26613872</v>
      </c>
      <c r="D78" s="25">
        <v>23826071</v>
      </c>
    </row>
    <row r="79" spans="1:4" ht="15" customHeight="1" x14ac:dyDescent="0.25">
      <c r="A79" s="21"/>
      <c r="B79" s="19" t="s">
        <v>172</v>
      </c>
      <c r="C79" s="25">
        <v>132841042</v>
      </c>
      <c r="D79" s="25">
        <v>128780978</v>
      </c>
    </row>
    <row r="80" spans="1:4" ht="15" customHeight="1" x14ac:dyDescent="0.25">
      <c r="A80" s="21" t="s">
        <v>48</v>
      </c>
      <c r="B80" s="22" t="s">
        <v>47</v>
      </c>
      <c r="C80" s="25"/>
      <c r="D80" s="25"/>
    </row>
    <row r="81" spans="1:4" ht="15" customHeight="1" x14ac:dyDescent="0.25">
      <c r="A81" s="21"/>
      <c r="B81" s="19" t="s">
        <v>49</v>
      </c>
      <c r="C81" s="25">
        <v>2910964766.4699998</v>
      </c>
      <c r="D81" s="25">
        <v>2914582225.4099998</v>
      </c>
    </row>
    <row r="82" spans="1:4" ht="15" customHeight="1" x14ac:dyDescent="0.25">
      <c r="A82" s="21"/>
      <c r="B82" s="19" t="s">
        <v>50</v>
      </c>
      <c r="C82" s="18"/>
      <c r="D82" s="18"/>
    </row>
    <row r="83" spans="1:4" ht="15" customHeight="1" x14ac:dyDescent="0.25">
      <c r="A83" s="21"/>
      <c r="B83" s="22" t="s">
        <v>51</v>
      </c>
      <c r="C83" s="18">
        <f>C74+C68+C66</f>
        <v>2910964766.4699998</v>
      </c>
      <c r="D83" s="18">
        <f>D74+D68+D66</f>
        <v>2914582225.4099998</v>
      </c>
    </row>
    <row r="84" spans="1:4" ht="15" customHeight="1" x14ac:dyDescent="0.25">
      <c r="C84" s="10"/>
      <c r="D84" s="10"/>
    </row>
  </sheetData>
  <mergeCells count="2">
    <mergeCell ref="A1:D1"/>
    <mergeCell ref="A61:D61"/>
  </mergeCells>
  <printOptions horizontalCentered="1"/>
  <pageMargins left="0.19685039370078741" right="0.19685039370078741" top="0.19685039370078741" bottom="7.874015748031496E-2" header="0.31496062992125984" footer="0.31496062992125984"/>
  <pageSetup paperSize="9" scale="9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zoomScale="89" zoomScaleNormal="89" workbookViewId="0">
      <selection activeCell="J28" sqref="J28"/>
    </sheetView>
  </sheetViews>
  <sheetFormatPr defaultColWidth="9.140625" defaultRowHeight="20.100000000000001" customHeight="1" x14ac:dyDescent="0.25"/>
  <cols>
    <col min="1" max="1" width="2.85546875" style="2" customWidth="1"/>
    <col min="2" max="2" width="42.28515625" style="1" customWidth="1"/>
    <col min="3" max="4" width="15.7109375" style="1" customWidth="1"/>
    <col min="5" max="16384" width="9.140625" style="1"/>
  </cols>
  <sheetData>
    <row r="1" spans="1:4" ht="15" customHeight="1" x14ac:dyDescent="0.25">
      <c r="A1" s="47" t="s">
        <v>66</v>
      </c>
      <c r="B1" s="47"/>
      <c r="C1" s="47"/>
      <c r="D1" s="47"/>
    </row>
    <row r="2" spans="1:4" ht="15" customHeight="1" x14ac:dyDescent="0.25">
      <c r="A2" s="21"/>
      <c r="B2" s="19"/>
      <c r="C2" s="20" t="str">
        <f>'Anne-I4'!C6</f>
        <v>As on 31-03-2024</v>
      </c>
      <c r="D2" s="20" t="str">
        <f>'Anne-I4'!D6</f>
        <v>As on 31-03-2023</v>
      </c>
    </row>
    <row r="3" spans="1:4" ht="15" customHeight="1" x14ac:dyDescent="0.25">
      <c r="A3" s="21"/>
      <c r="B3" s="19"/>
      <c r="C3" s="20" t="str">
        <f>'Anne-I4'!C7</f>
        <v>(Current Year)</v>
      </c>
      <c r="D3" s="20" t="str">
        <f>'Anne-I4'!D7</f>
        <v>(Previous Year)</v>
      </c>
    </row>
    <row r="4" spans="1:4" ht="15" customHeight="1" x14ac:dyDescent="0.25">
      <c r="A4" s="21" t="s">
        <v>21</v>
      </c>
      <c r="B4" s="22" t="s">
        <v>52</v>
      </c>
      <c r="C4" s="19"/>
      <c r="D4" s="19"/>
    </row>
    <row r="5" spans="1:4" ht="15" customHeight="1" x14ac:dyDescent="0.25">
      <c r="A5" s="21"/>
      <c r="B5" s="19" t="s">
        <v>53</v>
      </c>
      <c r="C5" s="25">
        <v>0</v>
      </c>
      <c r="D5" s="25">
        <v>0</v>
      </c>
    </row>
    <row r="6" spans="1:4" ht="15" customHeight="1" x14ac:dyDescent="0.25">
      <c r="A6" s="21"/>
      <c r="B6" s="19" t="s">
        <v>54</v>
      </c>
      <c r="C6" s="25">
        <v>0</v>
      </c>
      <c r="D6" s="25">
        <v>0</v>
      </c>
    </row>
    <row r="7" spans="1:4" ht="15" customHeight="1" x14ac:dyDescent="0.25">
      <c r="A7" s="21"/>
      <c r="B7" s="19" t="s">
        <v>55</v>
      </c>
      <c r="C7" s="25">
        <v>0</v>
      </c>
      <c r="D7" s="25">
        <v>0</v>
      </c>
    </row>
    <row r="8" spans="1:4" ht="15" customHeight="1" x14ac:dyDescent="0.25">
      <c r="A8" s="21" t="s">
        <v>23</v>
      </c>
      <c r="B8" s="22" t="s">
        <v>56</v>
      </c>
      <c r="C8" s="25">
        <v>0</v>
      </c>
      <c r="D8" s="25">
        <v>0</v>
      </c>
    </row>
    <row r="9" spans="1:4" ht="15" customHeight="1" x14ac:dyDescent="0.25">
      <c r="A9" s="21"/>
      <c r="B9" s="22" t="s">
        <v>57</v>
      </c>
      <c r="C9" s="18">
        <f>SUM(C5:C8)</f>
        <v>0</v>
      </c>
      <c r="D9" s="18">
        <f>SUM(D5:D8)</f>
        <v>0</v>
      </c>
    </row>
    <row r="10" spans="1:4" ht="15" customHeight="1" x14ac:dyDescent="0.25">
      <c r="A10" s="9"/>
      <c r="B10" s="8" t="s">
        <v>58</v>
      </c>
      <c r="C10" s="8"/>
      <c r="D10" s="8"/>
    </row>
    <row r="11" spans="1:4" ht="15" customHeight="1" x14ac:dyDescent="0.25">
      <c r="A11" s="9"/>
      <c r="B11" s="8" t="s">
        <v>59</v>
      </c>
      <c r="C11" s="8"/>
      <c r="D11" s="8"/>
    </row>
    <row r="12" spans="1:4" ht="15" customHeight="1" x14ac:dyDescent="0.25">
      <c r="A12" s="9"/>
      <c r="B12" s="8"/>
      <c r="C12" s="8"/>
      <c r="D12" s="8"/>
    </row>
    <row r="13" spans="1:4" ht="15" customHeight="1" x14ac:dyDescent="0.25">
      <c r="A13" s="47" t="s">
        <v>65</v>
      </c>
      <c r="B13" s="47"/>
      <c r="C13" s="47"/>
      <c r="D13" s="47"/>
    </row>
    <row r="14" spans="1:4" ht="15" customHeight="1" x14ac:dyDescent="0.25">
      <c r="A14" s="21"/>
      <c r="B14" s="19"/>
      <c r="C14" s="20" t="str">
        <f>'Anne-I4'!C6</f>
        <v>As on 31-03-2024</v>
      </c>
      <c r="D14" s="20" t="str">
        <f>'Anne-I4'!D6</f>
        <v>As on 31-03-2023</v>
      </c>
    </row>
    <row r="15" spans="1:4" ht="15" customHeight="1" x14ac:dyDescent="0.25">
      <c r="A15" s="21"/>
      <c r="B15" s="19"/>
      <c r="C15" s="20" t="str">
        <f>'Anne-I4'!C7</f>
        <v>(Current Year)</v>
      </c>
      <c r="D15" s="20" t="str">
        <f>'Anne-I4'!D7</f>
        <v>(Previous Year)</v>
      </c>
    </row>
    <row r="16" spans="1:4" ht="15" customHeight="1" x14ac:dyDescent="0.25">
      <c r="A16" s="21" t="s">
        <v>21</v>
      </c>
      <c r="B16" s="22" t="s">
        <v>60</v>
      </c>
      <c r="C16" s="25">
        <v>0</v>
      </c>
      <c r="D16" s="25">
        <v>0</v>
      </c>
    </row>
    <row r="17" spans="1:4" ht="15" customHeight="1" x14ac:dyDescent="0.25">
      <c r="A17" s="21" t="s">
        <v>61</v>
      </c>
      <c r="B17" s="22" t="s">
        <v>62</v>
      </c>
      <c r="C17" s="25">
        <v>2064290.3</v>
      </c>
      <c r="D17" s="25">
        <v>2109364.9</v>
      </c>
    </row>
    <row r="18" spans="1:4" ht="15" customHeight="1" x14ac:dyDescent="0.25">
      <c r="A18" s="21" t="s">
        <v>27</v>
      </c>
      <c r="B18" s="28" t="s">
        <v>193</v>
      </c>
      <c r="C18" s="25">
        <v>259730717.99000001</v>
      </c>
      <c r="D18" s="25">
        <v>264294832.78999999</v>
      </c>
    </row>
    <row r="19" spans="1:4" ht="15" customHeight="1" x14ac:dyDescent="0.25">
      <c r="A19" s="21" t="s">
        <v>38</v>
      </c>
      <c r="B19" s="22" t="s">
        <v>64</v>
      </c>
      <c r="C19" s="18">
        <f>SUM(C20:C36)</f>
        <v>32664184.120000001</v>
      </c>
      <c r="D19" s="18">
        <f>SUM(D20:D36)</f>
        <v>31846191.960000001</v>
      </c>
    </row>
    <row r="20" spans="1:4" ht="15" customHeight="1" x14ac:dyDescent="0.25">
      <c r="A20" s="21"/>
      <c r="B20" s="29" t="s">
        <v>158</v>
      </c>
      <c r="C20" s="25">
        <v>8976910.5</v>
      </c>
      <c r="D20" s="25">
        <v>10814527.119999999</v>
      </c>
    </row>
    <row r="21" spans="1:4" ht="15" customHeight="1" x14ac:dyDescent="0.25">
      <c r="A21" s="21"/>
      <c r="B21" s="29" t="s">
        <v>159</v>
      </c>
      <c r="C21" s="25">
        <v>0</v>
      </c>
      <c r="D21" s="25">
        <v>0</v>
      </c>
    </row>
    <row r="22" spans="1:4" ht="15" customHeight="1" x14ac:dyDescent="0.25">
      <c r="A22" s="21"/>
      <c r="B22" s="29" t="s">
        <v>224</v>
      </c>
      <c r="C22" s="25">
        <v>2898469</v>
      </c>
      <c r="D22" s="25">
        <v>1873370</v>
      </c>
    </row>
    <row r="23" spans="1:4" ht="15" customHeight="1" x14ac:dyDescent="0.25">
      <c r="A23" s="21"/>
      <c r="B23" s="29" t="s">
        <v>211</v>
      </c>
      <c r="C23" s="25">
        <v>931847</v>
      </c>
      <c r="D23" s="25">
        <v>1497676.22</v>
      </c>
    </row>
    <row r="24" spans="1:4" ht="15" customHeight="1" x14ac:dyDescent="0.25">
      <c r="A24" s="21"/>
      <c r="B24" s="29" t="s">
        <v>212</v>
      </c>
      <c r="C24" s="25">
        <v>30000</v>
      </c>
      <c r="D24" s="25">
        <v>30000</v>
      </c>
    </row>
    <row r="25" spans="1:4" ht="15" customHeight="1" x14ac:dyDescent="0.25">
      <c r="A25" s="21"/>
      <c r="B25" s="29" t="s">
        <v>213</v>
      </c>
      <c r="C25" s="25">
        <v>58022</v>
      </c>
      <c r="D25" s="25">
        <v>288890</v>
      </c>
    </row>
    <row r="26" spans="1:4" ht="15" customHeight="1" x14ac:dyDescent="0.25">
      <c r="A26" s="21"/>
      <c r="B26" s="29" t="s">
        <v>214</v>
      </c>
      <c r="C26" s="25">
        <v>3300000</v>
      </c>
      <c r="D26" s="25">
        <v>2800000</v>
      </c>
    </row>
    <row r="27" spans="1:4" ht="15" customHeight="1" x14ac:dyDescent="0.25">
      <c r="A27" s="21"/>
      <c r="B27" s="29" t="s">
        <v>215</v>
      </c>
      <c r="C27" s="25">
        <v>303405</v>
      </c>
      <c r="D27" s="25">
        <v>0</v>
      </c>
    </row>
    <row r="28" spans="1:4" ht="15" customHeight="1" x14ac:dyDescent="0.25">
      <c r="A28" s="21"/>
      <c r="B28" s="29" t="s">
        <v>216</v>
      </c>
      <c r="C28" s="25">
        <v>315854.19</v>
      </c>
      <c r="D28" s="25">
        <v>393654.19</v>
      </c>
    </row>
    <row r="29" spans="1:4" ht="15" customHeight="1" x14ac:dyDescent="0.25">
      <c r="A29" s="21"/>
      <c r="B29" s="29" t="s">
        <v>217</v>
      </c>
      <c r="C29" s="25">
        <v>8651154</v>
      </c>
      <c r="D29" s="25">
        <v>6779905</v>
      </c>
    </row>
    <row r="30" spans="1:4" ht="15" customHeight="1" x14ac:dyDescent="0.25">
      <c r="A30" s="21"/>
      <c r="B30" s="29" t="s">
        <v>218</v>
      </c>
      <c r="C30" s="25">
        <v>2695554</v>
      </c>
      <c r="D30" s="25">
        <v>3356279</v>
      </c>
    </row>
    <row r="31" spans="1:4" ht="15" customHeight="1" x14ac:dyDescent="0.25">
      <c r="A31" s="21"/>
      <c r="B31" s="29" t="s">
        <v>219</v>
      </c>
      <c r="C31" s="25">
        <v>1752987</v>
      </c>
      <c r="D31" s="25">
        <v>1960568</v>
      </c>
    </row>
    <row r="32" spans="1:4" ht="15" customHeight="1" x14ac:dyDescent="0.25">
      <c r="A32" s="21"/>
      <c r="B32" s="29" t="s">
        <v>220</v>
      </c>
      <c r="C32" s="25">
        <v>92141.43</v>
      </c>
      <c r="D32" s="25">
        <v>69959.429999999993</v>
      </c>
    </row>
    <row r="33" spans="1:4" ht="15" customHeight="1" x14ac:dyDescent="0.25">
      <c r="A33" s="21"/>
      <c r="B33" s="29" t="s">
        <v>221</v>
      </c>
      <c r="C33" s="25">
        <v>372500</v>
      </c>
      <c r="D33" s="25">
        <v>372500</v>
      </c>
    </row>
    <row r="34" spans="1:4" ht="15" customHeight="1" x14ac:dyDescent="0.25">
      <c r="A34" s="21"/>
      <c r="B34" s="29" t="s">
        <v>222</v>
      </c>
      <c r="C34" s="25">
        <v>1500000</v>
      </c>
      <c r="D34" s="25">
        <v>1200000</v>
      </c>
    </row>
    <row r="35" spans="1:4" ht="15" customHeight="1" x14ac:dyDescent="0.25">
      <c r="A35" s="21"/>
      <c r="B35" s="29" t="s">
        <v>223</v>
      </c>
      <c r="C35" s="25">
        <v>608340</v>
      </c>
      <c r="D35" s="25">
        <v>231863</v>
      </c>
    </row>
    <row r="36" spans="1:4" ht="15" customHeight="1" x14ac:dyDescent="0.25">
      <c r="A36" s="21"/>
      <c r="B36" s="29" t="s">
        <v>225</v>
      </c>
      <c r="C36" s="25">
        <v>177000</v>
      </c>
      <c r="D36" s="25">
        <v>177000</v>
      </c>
    </row>
    <row r="37" spans="1:4" ht="15" customHeight="1" x14ac:dyDescent="0.25">
      <c r="A37" s="21"/>
      <c r="B37" s="22" t="s">
        <v>72</v>
      </c>
      <c r="C37" s="18">
        <f>C19+C17+C18</f>
        <v>294459192.41000003</v>
      </c>
      <c r="D37" s="18">
        <f>D19+D17+D18</f>
        <v>298250389.64999998</v>
      </c>
    </row>
    <row r="38" spans="1:4" ht="15" customHeight="1" x14ac:dyDescent="0.25"/>
    <row r="39" spans="1:4" ht="15" customHeight="1" x14ac:dyDescent="0.25">
      <c r="A39" s="49" t="s">
        <v>67</v>
      </c>
      <c r="B39" s="49"/>
      <c r="C39" s="49"/>
      <c r="D39" s="49"/>
    </row>
    <row r="40" spans="1:4" ht="15" customHeight="1" x14ac:dyDescent="0.25">
      <c r="A40" s="30"/>
      <c r="B40" s="31"/>
      <c r="C40" s="32" t="str">
        <f>'Anne-I4'!C6</f>
        <v>As on 31-03-2024</v>
      </c>
      <c r="D40" s="32" t="str">
        <f>'Anne-I4'!D6</f>
        <v>As on 31-03-2023</v>
      </c>
    </row>
    <row r="41" spans="1:4" ht="15" customHeight="1" x14ac:dyDescent="0.25">
      <c r="A41" s="30"/>
      <c r="B41" s="31"/>
      <c r="C41" s="32" t="str">
        <f>'Anne-I4'!C7</f>
        <v>(Current Year)</v>
      </c>
      <c r="D41" s="32" t="str">
        <f>'Anne-I4'!D7</f>
        <v>(Previous Year)</v>
      </c>
    </row>
    <row r="42" spans="1:4" ht="15" customHeight="1" x14ac:dyDescent="0.25">
      <c r="A42" s="30" t="s">
        <v>21</v>
      </c>
      <c r="B42" s="33" t="s">
        <v>68</v>
      </c>
      <c r="C42" s="31">
        <v>46893473.270000003</v>
      </c>
      <c r="D42" s="31">
        <v>58700750.009999998</v>
      </c>
    </row>
    <row r="43" spans="1:4" ht="15" customHeight="1" x14ac:dyDescent="0.25">
      <c r="A43" s="30" t="s">
        <v>23</v>
      </c>
      <c r="B43" s="33" t="s">
        <v>69</v>
      </c>
      <c r="C43" s="31"/>
      <c r="D43" s="31">
        <v>0</v>
      </c>
    </row>
    <row r="44" spans="1:4" ht="15" customHeight="1" x14ac:dyDescent="0.25">
      <c r="A44" s="30"/>
      <c r="B44" s="31" t="s">
        <v>70</v>
      </c>
      <c r="C44" s="31"/>
      <c r="D44" s="31">
        <v>0</v>
      </c>
    </row>
    <row r="45" spans="1:4" ht="15" customHeight="1" x14ac:dyDescent="0.25">
      <c r="A45" s="30"/>
      <c r="B45" s="31" t="s">
        <v>71</v>
      </c>
      <c r="C45" s="31"/>
      <c r="D45" s="31">
        <v>0</v>
      </c>
    </row>
    <row r="46" spans="1:4" ht="15" customHeight="1" x14ac:dyDescent="0.25">
      <c r="A46" s="30"/>
      <c r="B46" s="33" t="s">
        <v>57</v>
      </c>
      <c r="C46" s="33">
        <f>C42</f>
        <v>46893473.270000003</v>
      </c>
      <c r="D46" s="33">
        <f>D42</f>
        <v>58700750.009999998</v>
      </c>
    </row>
    <row r="47" spans="1:4" ht="15" customHeight="1" x14ac:dyDescent="0.25"/>
  </sheetData>
  <mergeCells count="3">
    <mergeCell ref="A39:D39"/>
    <mergeCell ref="A1:D1"/>
    <mergeCell ref="A13:D13"/>
  </mergeCells>
  <printOptions horizontalCentered="1"/>
  <pageMargins left="0.70866141732283472" right="0.70866141732283472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opLeftCell="A20" workbookViewId="0">
      <selection activeCell="G10" sqref="G10"/>
    </sheetView>
  </sheetViews>
  <sheetFormatPr defaultColWidth="9.140625" defaultRowHeight="20.100000000000001" customHeight="1" x14ac:dyDescent="0.25"/>
  <cols>
    <col min="1" max="1" width="2.140625" style="2" customWidth="1"/>
    <col min="2" max="2" width="36.42578125" style="1" bestFit="1" customWidth="1"/>
    <col min="3" max="4" width="15.7109375" style="1" customWidth="1"/>
    <col min="5" max="6" width="9.140625" style="1"/>
    <col min="7" max="7" width="19.5703125" style="1" customWidth="1"/>
    <col min="8" max="16384" width="9.140625" style="1"/>
  </cols>
  <sheetData>
    <row r="1" spans="1:5" ht="15" customHeight="1" x14ac:dyDescent="0.25">
      <c r="A1" s="47" t="s">
        <v>73</v>
      </c>
      <c r="B1" s="47"/>
      <c r="C1" s="47"/>
      <c r="D1" s="47"/>
    </row>
    <row r="2" spans="1:5" ht="15" customHeight="1" x14ac:dyDescent="0.25">
      <c r="A2" s="21"/>
      <c r="B2" s="19"/>
      <c r="C2" s="20" t="str">
        <f>'Anne-I4'!C6</f>
        <v>As on 31-03-2024</v>
      </c>
      <c r="D2" s="20" t="str">
        <f>'Anne-I4'!D6</f>
        <v>As on 31-03-2023</v>
      </c>
    </row>
    <row r="3" spans="1:5" ht="15" customHeight="1" x14ac:dyDescent="0.25">
      <c r="A3" s="21"/>
      <c r="B3" s="19"/>
      <c r="C3" s="20" t="str">
        <f>'Anne-I4'!C7</f>
        <v>(Current Year)</v>
      </c>
      <c r="D3" s="20" t="str">
        <f>'Anne-I4'!D7</f>
        <v>(Previous Year)</v>
      </c>
    </row>
    <row r="4" spans="1:5" ht="15" customHeight="1" x14ac:dyDescent="0.25">
      <c r="A4" s="21" t="s">
        <v>21</v>
      </c>
      <c r="B4" s="22" t="s">
        <v>74</v>
      </c>
      <c r="C4" s="19"/>
      <c r="D4" s="19"/>
    </row>
    <row r="5" spans="1:5" ht="15" customHeight="1" x14ac:dyDescent="0.25">
      <c r="A5" s="21"/>
      <c r="B5" s="19" t="s">
        <v>77</v>
      </c>
      <c r="C5" s="19"/>
      <c r="D5" s="19"/>
    </row>
    <row r="6" spans="1:5" ht="15" customHeight="1" x14ac:dyDescent="0.25">
      <c r="A6" s="21"/>
      <c r="B6" s="19" t="s">
        <v>76</v>
      </c>
      <c r="C6" s="25">
        <v>127255012.65000001</v>
      </c>
      <c r="D6" s="25">
        <v>113651214.06</v>
      </c>
      <c r="E6" s="3"/>
    </row>
    <row r="7" spans="1:5" ht="15" customHeight="1" x14ac:dyDescent="0.25">
      <c r="A7" s="21"/>
      <c r="B7" s="19" t="s">
        <v>75</v>
      </c>
      <c r="C7" s="25">
        <v>0</v>
      </c>
      <c r="D7" s="25">
        <v>0</v>
      </c>
    </row>
    <row r="8" spans="1:5" ht="15" customHeight="1" x14ac:dyDescent="0.25">
      <c r="A8" s="21"/>
      <c r="B8" s="19" t="s">
        <v>78</v>
      </c>
      <c r="C8" s="25">
        <v>0</v>
      </c>
      <c r="D8" s="25">
        <v>0</v>
      </c>
    </row>
    <row r="9" spans="1:5" ht="15" customHeight="1" x14ac:dyDescent="0.25">
      <c r="A9" s="21"/>
      <c r="B9" s="19" t="s">
        <v>79</v>
      </c>
      <c r="C9" s="25">
        <v>0</v>
      </c>
      <c r="D9" s="25">
        <v>0</v>
      </c>
    </row>
    <row r="10" spans="1:5" ht="15" customHeight="1" x14ac:dyDescent="0.25">
      <c r="A10" s="21"/>
      <c r="B10" s="19" t="s">
        <v>80</v>
      </c>
      <c r="C10" s="25">
        <v>0</v>
      </c>
      <c r="D10" s="25">
        <v>0</v>
      </c>
    </row>
    <row r="11" spans="1:5" ht="15" customHeight="1" x14ac:dyDescent="0.25">
      <c r="A11" s="21"/>
      <c r="B11" s="22" t="s">
        <v>57</v>
      </c>
      <c r="C11" s="18">
        <f>C6</f>
        <v>127255012.65000001</v>
      </c>
      <c r="D11" s="18">
        <v>113651214.06</v>
      </c>
    </row>
    <row r="12" spans="1:5" ht="15" customHeight="1" x14ac:dyDescent="0.25">
      <c r="A12" s="21" t="s">
        <v>23</v>
      </c>
      <c r="B12" s="22" t="s">
        <v>81</v>
      </c>
      <c r="C12" s="25"/>
      <c r="D12" s="25"/>
    </row>
    <row r="13" spans="1:5" ht="15" customHeight="1" x14ac:dyDescent="0.25">
      <c r="A13" s="21"/>
      <c r="B13" s="19" t="s">
        <v>82</v>
      </c>
      <c r="C13" s="25">
        <v>0</v>
      </c>
      <c r="D13" s="25">
        <v>0</v>
      </c>
    </row>
    <row r="14" spans="1:5" ht="15" customHeight="1" x14ac:dyDescent="0.25">
      <c r="A14" s="21"/>
      <c r="B14" s="19" t="s">
        <v>83</v>
      </c>
      <c r="C14" s="25">
        <v>0</v>
      </c>
      <c r="D14" s="25">
        <v>0</v>
      </c>
    </row>
    <row r="15" spans="1:5" ht="15" customHeight="1" x14ac:dyDescent="0.25">
      <c r="A15" s="21"/>
      <c r="B15" s="19" t="s">
        <v>84</v>
      </c>
      <c r="C15" s="25">
        <v>0</v>
      </c>
      <c r="D15" s="25">
        <v>0</v>
      </c>
    </row>
    <row r="16" spans="1:5" ht="15" customHeight="1" x14ac:dyDescent="0.25">
      <c r="A16" s="21"/>
      <c r="B16" s="22" t="s">
        <v>85</v>
      </c>
      <c r="C16" s="18">
        <v>0</v>
      </c>
      <c r="D16" s="18">
        <v>0</v>
      </c>
    </row>
    <row r="17" spans="1:5" ht="20.100000000000001" customHeight="1" x14ac:dyDescent="0.25">
      <c r="A17" s="21"/>
      <c r="B17" s="22"/>
      <c r="C17" s="25"/>
      <c r="D17" s="25"/>
    </row>
    <row r="18" spans="1:5" ht="20.100000000000001" customHeight="1" x14ac:dyDescent="0.25">
      <c r="A18" s="21"/>
      <c r="B18" s="22" t="s">
        <v>86</v>
      </c>
      <c r="C18" s="18">
        <f>C11</f>
        <v>127255012.65000001</v>
      </c>
      <c r="D18" s="18">
        <v>113651214.06</v>
      </c>
    </row>
    <row r="19" spans="1:5" ht="20.100000000000001" customHeight="1" x14ac:dyDescent="0.25">
      <c r="A19" s="9"/>
      <c r="B19" s="8"/>
      <c r="C19" s="8"/>
      <c r="D19" s="8"/>
    </row>
    <row r="20" spans="1:5" ht="20.100000000000001" customHeight="1" x14ac:dyDescent="0.25">
      <c r="A20" s="47" t="s">
        <v>87</v>
      </c>
      <c r="B20" s="47"/>
      <c r="C20" s="47"/>
      <c r="D20" s="47"/>
    </row>
    <row r="21" spans="1:5" ht="20.100000000000001" customHeight="1" x14ac:dyDescent="0.25">
      <c r="A21" s="21"/>
      <c r="B21" s="19"/>
      <c r="C21" s="20" t="str">
        <f>'Anne-I4'!C6</f>
        <v>As on 31-03-2024</v>
      </c>
      <c r="D21" s="20" t="str">
        <f>'Anne-I4'!D6</f>
        <v>As on 31-03-2023</v>
      </c>
    </row>
    <row r="22" spans="1:5" ht="20.100000000000001" customHeight="1" x14ac:dyDescent="0.25">
      <c r="A22" s="21"/>
      <c r="B22" s="19"/>
      <c r="C22" s="20" t="str">
        <f>'Anne-I4'!C7</f>
        <v>(Current Year)</v>
      </c>
      <c r="D22" s="20" t="str">
        <f>'Anne-I4'!D7</f>
        <v>(Previous Year)</v>
      </c>
    </row>
    <row r="23" spans="1:5" ht="20.100000000000001" customHeight="1" x14ac:dyDescent="0.25">
      <c r="A23" s="21" t="s">
        <v>21</v>
      </c>
      <c r="B23" s="22" t="s">
        <v>88</v>
      </c>
      <c r="C23" s="19"/>
      <c r="D23" s="19"/>
    </row>
    <row r="24" spans="1:5" ht="20.100000000000001" customHeight="1" x14ac:dyDescent="0.25">
      <c r="A24" s="21"/>
      <c r="B24" s="19" t="s">
        <v>89</v>
      </c>
      <c r="C24" s="25">
        <v>1410792500</v>
      </c>
      <c r="D24" s="25">
        <v>1395818900</v>
      </c>
    </row>
    <row r="25" spans="1:5" ht="20.100000000000001" customHeight="1" x14ac:dyDescent="0.25">
      <c r="A25" s="21"/>
      <c r="B25" s="19" t="s">
        <v>173</v>
      </c>
      <c r="C25" s="25">
        <v>0</v>
      </c>
      <c r="D25" s="25">
        <v>0</v>
      </c>
    </row>
    <row r="26" spans="1:5" ht="20.100000000000001" customHeight="1" x14ac:dyDescent="0.25">
      <c r="A26" s="21"/>
      <c r="B26" s="19" t="s">
        <v>161</v>
      </c>
      <c r="C26" s="25">
        <v>1017050</v>
      </c>
      <c r="D26" s="25">
        <v>1017050</v>
      </c>
    </row>
    <row r="27" spans="1:5" ht="20.100000000000001" customHeight="1" x14ac:dyDescent="0.25">
      <c r="A27" s="21"/>
      <c r="B27" s="19" t="s">
        <v>90</v>
      </c>
      <c r="C27" s="25">
        <v>0</v>
      </c>
      <c r="D27" s="25">
        <v>0</v>
      </c>
    </row>
    <row r="28" spans="1:5" ht="20.100000000000001" customHeight="1" x14ac:dyDescent="0.25">
      <c r="A28" s="21"/>
      <c r="B28" s="19" t="s">
        <v>91</v>
      </c>
      <c r="C28" s="25">
        <v>0</v>
      </c>
      <c r="D28" s="25">
        <v>0</v>
      </c>
    </row>
    <row r="29" spans="1:5" ht="20.100000000000001" customHeight="1" x14ac:dyDescent="0.25">
      <c r="A29" s="21"/>
      <c r="B29" s="19" t="s">
        <v>92</v>
      </c>
      <c r="C29" s="25"/>
      <c r="D29" s="25"/>
    </row>
    <row r="30" spans="1:5" ht="20.100000000000001" customHeight="1" x14ac:dyDescent="0.25">
      <c r="A30" s="21"/>
      <c r="B30" s="29" t="s">
        <v>162</v>
      </c>
      <c r="C30" s="25">
        <v>270000000</v>
      </c>
      <c r="D30" s="25">
        <v>255000000</v>
      </c>
      <c r="E30" s="3"/>
    </row>
    <row r="31" spans="1:5" ht="20.100000000000001" customHeight="1" x14ac:dyDescent="0.25">
      <c r="A31" s="21"/>
      <c r="B31" s="29" t="s">
        <v>163</v>
      </c>
      <c r="C31" s="25">
        <v>60347499</v>
      </c>
      <c r="D31" s="25">
        <v>30100000</v>
      </c>
    </row>
    <row r="32" spans="1:5" ht="20.100000000000001" customHeight="1" x14ac:dyDescent="0.25">
      <c r="A32" s="21"/>
      <c r="B32" s="29" t="s">
        <v>174</v>
      </c>
      <c r="C32" s="25">
        <v>76115649</v>
      </c>
      <c r="D32" s="25">
        <v>65672230</v>
      </c>
    </row>
    <row r="33" spans="1:4" ht="20.100000000000001" customHeight="1" x14ac:dyDescent="0.25">
      <c r="A33" s="21"/>
      <c r="B33" s="29" t="s">
        <v>176</v>
      </c>
      <c r="C33" s="25">
        <v>10000000</v>
      </c>
      <c r="D33" s="25">
        <v>10000000</v>
      </c>
    </row>
    <row r="34" spans="1:4" ht="20.100000000000001" customHeight="1" x14ac:dyDescent="0.25">
      <c r="A34" s="21"/>
      <c r="B34" s="22" t="s">
        <v>51</v>
      </c>
      <c r="C34" s="18">
        <f>SUM(C24:C33)</f>
        <v>1828272698</v>
      </c>
      <c r="D34" s="18">
        <f>SUM(D24:D33)</f>
        <v>1757608180</v>
      </c>
    </row>
    <row r="35" spans="1:4" ht="20.100000000000001" customHeight="1" x14ac:dyDescent="0.25">
      <c r="A35" s="21" t="s">
        <v>23</v>
      </c>
      <c r="B35" s="22" t="s">
        <v>93</v>
      </c>
      <c r="C35" s="19"/>
      <c r="D35" s="19"/>
    </row>
    <row r="36" spans="1:4" ht="32.25" customHeight="1" x14ac:dyDescent="0.25">
      <c r="A36" s="21"/>
      <c r="B36" s="34" t="s">
        <v>94</v>
      </c>
      <c r="C36" s="25">
        <v>0</v>
      </c>
      <c r="D36" s="25">
        <v>0</v>
      </c>
    </row>
    <row r="37" spans="1:4" ht="20.100000000000001" customHeight="1" x14ac:dyDescent="0.25">
      <c r="A37" s="21"/>
      <c r="B37" s="19" t="s">
        <v>95</v>
      </c>
      <c r="C37" s="25">
        <v>0</v>
      </c>
      <c r="D37" s="25">
        <v>0</v>
      </c>
    </row>
    <row r="38" spans="1:4" ht="20.100000000000001" customHeight="1" x14ac:dyDescent="0.25">
      <c r="A38" s="21"/>
      <c r="B38" s="19" t="s">
        <v>96</v>
      </c>
      <c r="C38" s="25">
        <v>0</v>
      </c>
      <c r="D38" s="25">
        <v>0</v>
      </c>
    </row>
    <row r="39" spans="1:4" ht="20.100000000000001" customHeight="1" x14ac:dyDescent="0.25">
      <c r="A39" s="21"/>
      <c r="B39" s="22" t="s">
        <v>10</v>
      </c>
      <c r="C39" s="18">
        <v>0</v>
      </c>
      <c r="D39" s="18">
        <v>0</v>
      </c>
    </row>
    <row r="40" spans="1:4" ht="20.100000000000001" customHeight="1" x14ac:dyDescent="0.25">
      <c r="A40" s="21"/>
      <c r="B40" s="22" t="s">
        <v>86</v>
      </c>
      <c r="C40" s="18">
        <f>C34</f>
        <v>1828272698</v>
      </c>
      <c r="D40" s="18">
        <f>D34</f>
        <v>1757608180</v>
      </c>
    </row>
  </sheetData>
  <sortState ref="L6:L20">
    <sortCondition ref="L6:L20"/>
  </sortState>
  <mergeCells count="2">
    <mergeCell ref="A1:D1"/>
    <mergeCell ref="A20:D20"/>
  </mergeCells>
  <printOptions horizontalCentered="1"/>
  <pageMargins left="0.7" right="0.7" top="0.5" bottom="0.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K16" sqref="K16"/>
    </sheetView>
  </sheetViews>
  <sheetFormatPr defaultColWidth="9.140625" defaultRowHeight="15" customHeight="1" x14ac:dyDescent="0.25"/>
  <cols>
    <col min="1" max="1" width="2.140625" style="9" bestFit="1" customWidth="1"/>
    <col min="2" max="2" width="3.42578125" style="9" bestFit="1" customWidth="1"/>
    <col min="3" max="3" width="47.28515625" style="8" bestFit="1" customWidth="1"/>
    <col min="4" max="5" width="15.5703125" style="8" bestFit="1" customWidth="1"/>
    <col min="6" max="6" width="9.140625" style="8"/>
    <col min="7" max="7" width="12.5703125" style="8" bestFit="1" customWidth="1"/>
    <col min="8" max="8" width="9.140625" style="8"/>
    <col min="9" max="9" width="1.5703125" style="8" bestFit="1" customWidth="1"/>
    <col min="10" max="16384" width="9.140625" style="8"/>
  </cols>
  <sheetData>
    <row r="1" spans="1:9" ht="15" customHeight="1" x14ac:dyDescent="0.25">
      <c r="A1" s="47" t="s">
        <v>97</v>
      </c>
      <c r="B1" s="47"/>
      <c r="C1" s="47"/>
      <c r="D1" s="47"/>
      <c r="E1" s="47"/>
    </row>
    <row r="2" spans="1:9" ht="15" customHeight="1" x14ac:dyDescent="0.25">
      <c r="A2" s="21"/>
      <c r="B2" s="21"/>
      <c r="C2" s="19"/>
      <c r="D2" s="20" t="str">
        <f>'Anne-I4'!C6</f>
        <v>As on 31-03-2024</v>
      </c>
      <c r="E2" s="20" t="str">
        <f>'Anne-I4'!D6</f>
        <v>As on 31-03-2023</v>
      </c>
    </row>
    <row r="3" spans="1:9" ht="15" customHeight="1" x14ac:dyDescent="0.25">
      <c r="A3" s="21"/>
      <c r="B3" s="21"/>
      <c r="C3" s="19"/>
      <c r="D3" s="20" t="str">
        <f>'Anne-I4'!C7</f>
        <v>(Current Year)</v>
      </c>
      <c r="E3" s="20" t="str">
        <f>'Anne-I4'!D7</f>
        <v>(Previous Year)</v>
      </c>
    </row>
    <row r="4" spans="1:9" ht="15" customHeight="1" x14ac:dyDescent="0.25">
      <c r="A4" s="21" t="s">
        <v>98</v>
      </c>
      <c r="B4" s="21" t="s">
        <v>99</v>
      </c>
      <c r="C4" s="19" t="s">
        <v>102</v>
      </c>
      <c r="D4" s="25"/>
      <c r="E4" s="25">
        <v>0</v>
      </c>
    </row>
    <row r="5" spans="1:9" ht="15" customHeight="1" x14ac:dyDescent="0.25">
      <c r="A5" s="21"/>
      <c r="B5" s="21" t="s">
        <v>100</v>
      </c>
      <c r="C5" s="35" t="s">
        <v>103</v>
      </c>
      <c r="D5" s="25">
        <v>1026210169.21</v>
      </c>
      <c r="E5" s="25">
        <v>868860014.12</v>
      </c>
      <c r="G5" s="15"/>
    </row>
    <row r="6" spans="1:9" ht="15" customHeight="1" x14ac:dyDescent="0.25">
      <c r="A6" s="21"/>
      <c r="B6" s="21" t="s">
        <v>101</v>
      </c>
      <c r="C6" s="19" t="s">
        <v>104</v>
      </c>
      <c r="D6" s="25">
        <v>389166446.38999999</v>
      </c>
      <c r="E6" s="25">
        <v>590740658.90999997</v>
      </c>
      <c r="G6" s="16"/>
    </row>
    <row r="7" spans="1:9" ht="15" customHeight="1" x14ac:dyDescent="0.25">
      <c r="A7" s="21"/>
      <c r="B7" s="21"/>
      <c r="C7" s="22" t="s">
        <v>51</v>
      </c>
      <c r="D7" s="18">
        <f>SUM(D4:D6)</f>
        <v>1415376615.5999999</v>
      </c>
      <c r="E7" s="18">
        <f>SUM(E4:E6)</f>
        <v>1459600673.03</v>
      </c>
    </row>
    <row r="8" spans="1:9" ht="15" customHeight="1" x14ac:dyDescent="0.25">
      <c r="A8" s="21"/>
      <c r="B8" s="21"/>
      <c r="C8" s="22"/>
      <c r="D8" s="25"/>
      <c r="E8" s="25"/>
    </row>
    <row r="9" spans="1:9" ht="15" customHeight="1" x14ac:dyDescent="0.25">
      <c r="A9" s="21" t="s">
        <v>48</v>
      </c>
      <c r="B9" s="21" t="s">
        <v>99</v>
      </c>
      <c r="C9" s="19" t="s">
        <v>105</v>
      </c>
      <c r="D9" s="25">
        <v>1406901985.4300001</v>
      </c>
      <c r="E9" s="25">
        <f>E7-E11</f>
        <v>1452110950.48</v>
      </c>
    </row>
    <row r="10" spans="1:9" ht="15" customHeight="1" x14ac:dyDescent="0.25">
      <c r="A10" s="21"/>
      <c r="B10" s="21" t="s">
        <v>100</v>
      </c>
      <c r="C10" s="35" t="s">
        <v>106</v>
      </c>
      <c r="D10" s="25"/>
      <c r="E10" s="25">
        <v>0</v>
      </c>
      <c r="I10" s="8" t="s">
        <v>164</v>
      </c>
    </row>
    <row r="11" spans="1:9" ht="15" customHeight="1" x14ac:dyDescent="0.25">
      <c r="A11" s="21"/>
      <c r="B11" s="21" t="s">
        <v>101</v>
      </c>
      <c r="C11" s="19" t="s">
        <v>107</v>
      </c>
      <c r="D11" s="25">
        <v>8474630.1699999999</v>
      </c>
      <c r="E11" s="25">
        <v>7489722.5499999998</v>
      </c>
    </row>
    <row r="12" spans="1:9" ht="15" customHeight="1" x14ac:dyDescent="0.25">
      <c r="A12" s="21"/>
      <c r="B12" s="21"/>
      <c r="C12" s="22" t="s">
        <v>51</v>
      </c>
      <c r="D12" s="18">
        <f>SUM(D9:D11)</f>
        <v>1415376615.6000001</v>
      </c>
      <c r="E12" s="18">
        <f>SUM(E9:E11)</f>
        <v>1459600673.03</v>
      </c>
    </row>
    <row r="13" spans="1:9" ht="15" customHeight="1" x14ac:dyDescent="0.25">
      <c r="A13" s="21"/>
      <c r="B13" s="21"/>
      <c r="C13" s="22"/>
      <c r="D13" s="25"/>
      <c r="E13" s="25"/>
    </row>
    <row r="14" spans="1:9" ht="15" customHeight="1" x14ac:dyDescent="0.25">
      <c r="A14" s="21" t="s">
        <v>108</v>
      </c>
      <c r="B14" s="21" t="s">
        <v>21</v>
      </c>
      <c r="C14" s="22" t="s">
        <v>109</v>
      </c>
      <c r="D14" s="25"/>
      <c r="E14" s="25"/>
    </row>
    <row r="15" spans="1:9" ht="15" customHeight="1" x14ac:dyDescent="0.25">
      <c r="A15" s="21"/>
      <c r="B15" s="21" t="s">
        <v>99</v>
      </c>
      <c r="C15" s="19" t="s">
        <v>110</v>
      </c>
      <c r="D15" s="25">
        <v>922400940.38999999</v>
      </c>
      <c r="E15" s="25">
        <v>926252000</v>
      </c>
    </row>
    <row r="16" spans="1:9" ht="15" customHeight="1" x14ac:dyDescent="0.25">
      <c r="A16" s="21"/>
      <c r="B16" s="21" t="s">
        <v>100</v>
      </c>
      <c r="C16" s="19" t="s">
        <v>111</v>
      </c>
      <c r="D16" s="25"/>
      <c r="E16" s="25">
        <v>0</v>
      </c>
    </row>
    <row r="17" spans="1:5" ht="15" customHeight="1" x14ac:dyDescent="0.25">
      <c r="A17" s="21"/>
      <c r="B17" s="21" t="s">
        <v>101</v>
      </c>
      <c r="C17" s="19" t="s">
        <v>112</v>
      </c>
      <c r="D17" s="25"/>
      <c r="E17" s="25">
        <v>0</v>
      </c>
    </row>
    <row r="18" spans="1:5" ht="15" customHeight="1" x14ac:dyDescent="0.25">
      <c r="A18" s="21"/>
      <c r="B18" s="21" t="s">
        <v>113</v>
      </c>
      <c r="C18" s="19" t="s">
        <v>114</v>
      </c>
      <c r="D18" s="25">
        <v>492975675.20999998</v>
      </c>
      <c r="E18" s="25">
        <f>E7-E15</f>
        <v>533348673.02999997</v>
      </c>
    </row>
    <row r="19" spans="1:5" ht="15" customHeight="1" x14ac:dyDescent="0.25">
      <c r="A19" s="21"/>
      <c r="B19" s="21"/>
      <c r="C19" s="22" t="s">
        <v>51</v>
      </c>
      <c r="D19" s="18">
        <v>1415376615.5999999</v>
      </c>
      <c r="E19" s="18">
        <f>E15+E18</f>
        <v>1459600673.03</v>
      </c>
    </row>
    <row r="20" spans="1:5" ht="15" customHeight="1" x14ac:dyDescent="0.25">
      <c r="A20" s="21"/>
      <c r="B20" s="21"/>
      <c r="C20" s="22"/>
      <c r="D20" s="25"/>
      <c r="E20" s="25"/>
    </row>
    <row r="21" spans="1:5" ht="15" customHeight="1" x14ac:dyDescent="0.25">
      <c r="A21" s="21" t="s">
        <v>108</v>
      </c>
      <c r="B21" s="21" t="s">
        <v>23</v>
      </c>
      <c r="C21" s="22" t="s">
        <v>115</v>
      </c>
      <c r="D21" s="25"/>
      <c r="E21" s="25"/>
    </row>
    <row r="22" spans="1:5" ht="15" customHeight="1" x14ac:dyDescent="0.25">
      <c r="A22" s="21"/>
      <c r="B22" s="21" t="s">
        <v>99</v>
      </c>
      <c r="C22" s="19" t="s">
        <v>116</v>
      </c>
      <c r="D22" s="25"/>
      <c r="E22" s="25">
        <v>0</v>
      </c>
    </row>
    <row r="23" spans="1:5" ht="15" customHeight="1" x14ac:dyDescent="0.25">
      <c r="A23" s="21"/>
      <c r="B23" s="21" t="s">
        <v>100</v>
      </c>
      <c r="C23" s="19" t="s">
        <v>117</v>
      </c>
      <c r="D23" s="25"/>
      <c r="E23" s="25">
        <v>0</v>
      </c>
    </row>
    <row r="24" spans="1:5" ht="15" customHeight="1" x14ac:dyDescent="0.25">
      <c r="A24" s="21"/>
      <c r="B24" s="21"/>
      <c r="C24" s="19" t="s">
        <v>118</v>
      </c>
      <c r="D24" s="25"/>
      <c r="E24" s="25">
        <v>0</v>
      </c>
    </row>
    <row r="25" spans="1:5" ht="15" customHeight="1" x14ac:dyDescent="0.25">
      <c r="A25" s="21"/>
      <c r="B25" s="21"/>
      <c r="C25" s="19" t="s">
        <v>119</v>
      </c>
      <c r="D25" s="25"/>
      <c r="E25" s="25">
        <v>0</v>
      </c>
    </row>
    <row r="26" spans="1:5" ht="15" customHeight="1" x14ac:dyDescent="0.25">
      <c r="A26" s="21"/>
      <c r="B26" s="21"/>
      <c r="C26" s="19" t="s">
        <v>120</v>
      </c>
      <c r="D26" s="25"/>
      <c r="E26" s="25">
        <v>0</v>
      </c>
    </row>
    <row r="27" spans="1:5" ht="15" customHeight="1" x14ac:dyDescent="0.25">
      <c r="A27" s="21"/>
      <c r="B27" s="21"/>
      <c r="C27" s="22" t="s">
        <v>51</v>
      </c>
      <c r="D27" s="18"/>
      <c r="E27" s="18">
        <v>0</v>
      </c>
    </row>
    <row r="28" spans="1:5" ht="15" customHeight="1" x14ac:dyDescent="0.25">
      <c r="A28" s="21"/>
      <c r="B28" s="21"/>
      <c r="C28" s="22"/>
      <c r="D28" s="25"/>
      <c r="E28" s="25"/>
    </row>
    <row r="29" spans="1:5" ht="15" customHeight="1" x14ac:dyDescent="0.25">
      <c r="A29" s="21"/>
      <c r="B29" s="21"/>
      <c r="C29" s="22" t="s">
        <v>86</v>
      </c>
      <c r="D29" s="18">
        <f>D7</f>
        <v>1415376615.5999999</v>
      </c>
      <c r="E29" s="18">
        <f>E7</f>
        <v>1459600673.03</v>
      </c>
    </row>
  </sheetData>
  <mergeCells count="1">
    <mergeCell ref="A1:E1"/>
  </mergeCells>
  <printOptions horizontalCentered="1"/>
  <pageMargins left="0.7" right="0.7" top="1" bottom="1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opLeftCell="A16" workbookViewId="0">
      <selection activeCell="I14" sqref="I14"/>
    </sheetView>
  </sheetViews>
  <sheetFormatPr defaultColWidth="9.140625" defaultRowHeight="15" customHeight="1" x14ac:dyDescent="0.25"/>
  <cols>
    <col min="1" max="1" width="2.7109375" style="6" bestFit="1" customWidth="1"/>
    <col min="2" max="2" width="64.85546875" style="5" customWidth="1"/>
    <col min="3" max="4" width="15.5703125" style="5" bestFit="1" customWidth="1"/>
    <col min="5" max="5" width="9.140625" style="5"/>
    <col min="6" max="6" width="11.42578125" style="5" bestFit="1" customWidth="1"/>
    <col min="7" max="7" width="9.140625" style="5"/>
    <col min="8" max="8" width="9.42578125" style="5" bestFit="1" customWidth="1"/>
    <col min="9" max="16384" width="9.140625" style="5"/>
  </cols>
  <sheetData>
    <row r="1" spans="1:8" ht="15" customHeight="1" x14ac:dyDescent="0.25">
      <c r="A1" s="47" t="s">
        <v>121</v>
      </c>
      <c r="B1" s="47"/>
      <c r="C1" s="47"/>
      <c r="D1" s="47"/>
    </row>
    <row r="2" spans="1:8" ht="15" customHeight="1" x14ac:dyDescent="0.25">
      <c r="A2" s="21"/>
      <c r="B2" s="21"/>
      <c r="C2" s="20" t="str">
        <f>'Anne-I4'!C6</f>
        <v>As on 31-03-2024</v>
      </c>
      <c r="D2" s="20" t="str">
        <f>'Anne-I4'!D6</f>
        <v>As on 31-03-2023</v>
      </c>
    </row>
    <row r="3" spans="1:8" ht="15" customHeight="1" x14ac:dyDescent="0.25">
      <c r="A3" s="21"/>
      <c r="B3" s="21"/>
      <c r="C3" s="20" t="str">
        <f>'Anne-I4'!C7</f>
        <v>(Current Year)</v>
      </c>
      <c r="D3" s="20" t="str">
        <f>'Anne-I4'!D7</f>
        <v>(Previous Year)</v>
      </c>
    </row>
    <row r="4" spans="1:8" ht="15" customHeight="1" x14ac:dyDescent="0.25">
      <c r="A4" s="21" t="s">
        <v>21</v>
      </c>
      <c r="B4" s="22" t="s">
        <v>122</v>
      </c>
      <c r="C4" s="18">
        <v>27708969.48</v>
      </c>
      <c r="D4" s="18">
        <v>21009914.280000001</v>
      </c>
    </row>
    <row r="5" spans="1:8" ht="15" customHeight="1" x14ac:dyDescent="0.25">
      <c r="A5" s="21"/>
      <c r="B5" s="36" t="s">
        <v>175</v>
      </c>
      <c r="C5" s="25">
        <v>21009914.280000001</v>
      </c>
      <c r="D5" s="25">
        <v>20212955</v>
      </c>
    </row>
    <row r="6" spans="1:8" ht="15" customHeight="1" x14ac:dyDescent="0.25">
      <c r="A6" s="21"/>
      <c r="B6" s="19" t="s">
        <v>36</v>
      </c>
      <c r="C6" s="25">
        <v>7358589.2000000002</v>
      </c>
      <c r="D6" s="19">
        <v>1247136.28</v>
      </c>
    </row>
    <row r="7" spans="1:8" ht="15" customHeight="1" x14ac:dyDescent="0.25">
      <c r="A7" s="21"/>
      <c r="B7" s="19" t="s">
        <v>177</v>
      </c>
      <c r="C7" s="25">
        <v>194500</v>
      </c>
      <c r="D7" s="25">
        <v>205720</v>
      </c>
    </row>
    <row r="8" spans="1:8" ht="15" customHeight="1" x14ac:dyDescent="0.25">
      <c r="A8" s="21"/>
      <c r="B8" s="19" t="s">
        <v>124</v>
      </c>
      <c r="C8" s="25">
        <v>465034</v>
      </c>
      <c r="D8" s="25">
        <v>244457</v>
      </c>
    </row>
    <row r="9" spans="1:8" ht="25.9" customHeight="1" x14ac:dyDescent="0.25">
      <c r="A9" s="21" t="s">
        <v>23</v>
      </c>
      <c r="B9" s="37" t="s">
        <v>192</v>
      </c>
      <c r="C9" s="18">
        <f>C10+C11-C13</f>
        <v>5908562.1600000001</v>
      </c>
      <c r="D9" s="18">
        <f>D10+D11-D13</f>
        <v>5636552.4500000002</v>
      </c>
    </row>
    <row r="10" spans="1:8" ht="15" customHeight="1" x14ac:dyDescent="0.25">
      <c r="A10" s="21"/>
      <c r="B10" s="36" t="s">
        <v>123</v>
      </c>
      <c r="C10" s="22">
        <v>5636552.4500000002</v>
      </c>
      <c r="D10" s="22">
        <v>3748280.72</v>
      </c>
    </row>
    <row r="11" spans="1:8" ht="15" customHeight="1" x14ac:dyDescent="0.25">
      <c r="A11" s="21"/>
      <c r="B11" s="19" t="s">
        <v>36</v>
      </c>
      <c r="C11" s="22">
        <v>3964457.98</v>
      </c>
      <c r="D11" s="22">
        <v>2991518.57</v>
      </c>
    </row>
    <row r="12" spans="1:8" ht="15" customHeight="1" x14ac:dyDescent="0.25">
      <c r="A12" s="21"/>
      <c r="B12" s="19" t="s">
        <v>37</v>
      </c>
      <c r="C12" s="19">
        <v>0</v>
      </c>
      <c r="D12" s="19">
        <v>0</v>
      </c>
      <c r="F12" s="7"/>
    </row>
    <row r="13" spans="1:8" ht="15" customHeight="1" x14ac:dyDescent="0.25">
      <c r="A13" s="21"/>
      <c r="B13" s="19" t="s">
        <v>124</v>
      </c>
      <c r="C13" s="19">
        <v>3692448.27</v>
      </c>
      <c r="D13" s="19">
        <v>1103246.8400000001</v>
      </c>
      <c r="F13" s="7"/>
    </row>
    <row r="14" spans="1:8" ht="15" customHeight="1" x14ac:dyDescent="0.25">
      <c r="A14" s="21"/>
      <c r="B14" s="38" t="s">
        <v>57</v>
      </c>
      <c r="C14" s="39">
        <f>C4+C9</f>
        <v>33617531.640000001</v>
      </c>
      <c r="D14" s="39">
        <f>D4+D9</f>
        <v>26646466.73</v>
      </c>
      <c r="H14" s="7"/>
    </row>
    <row r="15" spans="1:8" ht="15" customHeight="1" x14ac:dyDescent="0.25">
      <c r="B15" s="47" t="s">
        <v>186</v>
      </c>
      <c r="C15" s="47"/>
      <c r="D15" s="47"/>
      <c r="E15" s="47"/>
    </row>
    <row r="16" spans="1:8" ht="15" customHeight="1" x14ac:dyDescent="0.25">
      <c r="A16" s="40" t="s">
        <v>21</v>
      </c>
      <c r="B16" s="40"/>
      <c r="C16" s="41" t="str">
        <f>'Anne-I4'!C6</f>
        <v>As on 31-03-2024</v>
      </c>
      <c r="D16" s="41" t="str">
        <f>'Anne-I4'!D6</f>
        <v>As on 31-03-2023</v>
      </c>
    </row>
    <row r="17" spans="1:4" ht="15" customHeight="1" x14ac:dyDescent="0.25">
      <c r="A17" s="40" t="s">
        <v>23</v>
      </c>
      <c r="B17" s="40"/>
      <c r="C17" s="41" t="str">
        <f>'Anne-I4'!C7</f>
        <v>(Current Year)</v>
      </c>
      <c r="D17" s="41" t="str">
        <f>'Anne-I4'!D7</f>
        <v>(Previous Year)</v>
      </c>
    </row>
    <row r="18" spans="1:4" ht="15" customHeight="1" x14ac:dyDescent="0.25">
      <c r="A18" s="40"/>
      <c r="B18" s="42" t="s">
        <v>125</v>
      </c>
      <c r="C18" s="43">
        <v>0</v>
      </c>
      <c r="D18" s="43">
        <v>0</v>
      </c>
    </row>
    <row r="19" spans="1:4" ht="15" customHeight="1" x14ac:dyDescent="0.25">
      <c r="A19" s="40"/>
      <c r="B19" s="42" t="s">
        <v>63</v>
      </c>
      <c r="C19" s="39">
        <v>286699078.99000001</v>
      </c>
      <c r="D19" s="39">
        <v>288805490.78999996</v>
      </c>
    </row>
    <row r="20" spans="1:4" ht="15" customHeight="1" x14ac:dyDescent="0.25">
      <c r="A20" s="40"/>
      <c r="B20" s="42" t="s">
        <v>194</v>
      </c>
      <c r="C20" s="43">
        <v>259730717.99000001</v>
      </c>
      <c r="D20" s="43">
        <v>264294832.78999999</v>
      </c>
    </row>
    <row r="21" spans="1:4" ht="15" customHeight="1" x14ac:dyDescent="0.25">
      <c r="A21" s="40" t="s">
        <v>27</v>
      </c>
      <c r="B21" s="42" t="s">
        <v>195</v>
      </c>
      <c r="C21" s="43">
        <v>25746450</v>
      </c>
      <c r="D21" s="43">
        <v>22659248</v>
      </c>
    </row>
    <row r="22" spans="1:4" ht="15" customHeight="1" x14ac:dyDescent="0.25">
      <c r="A22" s="40" t="s">
        <v>38</v>
      </c>
      <c r="B22" s="42" t="s">
        <v>196</v>
      </c>
      <c r="C22" s="43">
        <v>1221911</v>
      </c>
      <c r="D22" s="43">
        <v>1851410</v>
      </c>
    </row>
    <row r="23" spans="1:4" ht="15" customHeight="1" x14ac:dyDescent="0.25">
      <c r="A23" s="40" t="s">
        <v>39</v>
      </c>
      <c r="B23" s="42" t="s">
        <v>126</v>
      </c>
      <c r="C23" s="43"/>
      <c r="D23" s="43" t="s">
        <v>146</v>
      </c>
    </row>
    <row r="24" spans="1:4" ht="15" customHeight="1" x14ac:dyDescent="0.25">
      <c r="A24" s="40" t="s">
        <v>130</v>
      </c>
      <c r="B24" s="42" t="s">
        <v>127</v>
      </c>
      <c r="C24" s="43"/>
      <c r="D24" s="43" t="s">
        <v>146</v>
      </c>
    </row>
    <row r="25" spans="1:4" ht="15" customHeight="1" x14ac:dyDescent="0.25">
      <c r="A25" s="40"/>
      <c r="B25" s="44" t="s">
        <v>128</v>
      </c>
      <c r="C25" s="43"/>
      <c r="D25" s="43" t="s">
        <v>146</v>
      </c>
    </row>
    <row r="26" spans="1:4" ht="15" customHeight="1" x14ac:dyDescent="0.25">
      <c r="A26" s="40"/>
      <c r="B26" s="42" t="s">
        <v>131</v>
      </c>
      <c r="C26" s="39">
        <f>SUM(C27:C39)</f>
        <v>9403514.25</v>
      </c>
      <c r="D26" s="39">
        <f>SUM(D27:D39)</f>
        <v>9099340.0199999996</v>
      </c>
    </row>
    <row r="27" spans="1:4" ht="15" customHeight="1" x14ac:dyDescent="0.25">
      <c r="A27" s="40"/>
      <c r="B27" s="42" t="s">
        <v>178</v>
      </c>
      <c r="C27" s="43">
        <v>39800</v>
      </c>
      <c r="D27" s="43">
        <v>39800</v>
      </c>
    </row>
    <row r="28" spans="1:4" ht="15" customHeight="1" x14ac:dyDescent="0.25">
      <c r="A28" s="40"/>
      <c r="B28" s="42" t="s">
        <v>179</v>
      </c>
      <c r="C28" s="43">
        <v>608678.63</v>
      </c>
      <c r="D28" s="43">
        <v>690115.94</v>
      </c>
    </row>
    <row r="29" spans="1:4" ht="15" customHeight="1" x14ac:dyDescent="0.25">
      <c r="A29" s="40"/>
      <c r="B29" s="42" t="s">
        <v>197</v>
      </c>
      <c r="C29" s="43">
        <v>50900</v>
      </c>
      <c r="D29" s="43">
        <v>50900</v>
      </c>
    </row>
    <row r="30" spans="1:4" ht="15" customHeight="1" x14ac:dyDescent="0.25">
      <c r="A30" s="40"/>
      <c r="B30" s="42" t="s">
        <v>198</v>
      </c>
      <c r="C30" s="43">
        <v>7090</v>
      </c>
      <c r="D30" s="43">
        <v>7090</v>
      </c>
    </row>
    <row r="31" spans="1:4" ht="15" customHeight="1" x14ac:dyDescent="0.25">
      <c r="A31" s="40"/>
      <c r="B31" s="42" t="s">
        <v>180</v>
      </c>
      <c r="C31" s="43">
        <v>550000</v>
      </c>
      <c r="D31" s="43">
        <v>550000</v>
      </c>
    </row>
    <row r="32" spans="1:4" ht="15" customHeight="1" x14ac:dyDescent="0.25">
      <c r="A32" s="40"/>
      <c r="B32" s="42" t="s">
        <v>199</v>
      </c>
      <c r="C32" s="43">
        <v>460000</v>
      </c>
      <c r="D32" s="43">
        <v>1228318</v>
      </c>
    </row>
    <row r="33" spans="1:4" ht="15" customHeight="1" x14ac:dyDescent="0.25">
      <c r="A33" s="40"/>
      <c r="B33" s="42" t="s">
        <v>200</v>
      </c>
      <c r="C33" s="43">
        <v>145031</v>
      </c>
      <c r="D33" s="43">
        <v>111377</v>
      </c>
    </row>
    <row r="34" spans="1:4" ht="15" customHeight="1" x14ac:dyDescent="0.25">
      <c r="A34" s="40"/>
      <c r="B34" s="42" t="s">
        <v>181</v>
      </c>
      <c r="C34" s="43">
        <v>83355</v>
      </c>
      <c r="D34" s="43">
        <v>83355</v>
      </c>
    </row>
    <row r="35" spans="1:4" ht="15" customHeight="1" x14ac:dyDescent="0.25">
      <c r="A35" s="40"/>
      <c r="B35" s="42" t="s">
        <v>201</v>
      </c>
      <c r="C35" s="43">
        <v>1850</v>
      </c>
      <c r="D35" s="43">
        <v>1850</v>
      </c>
    </row>
    <row r="36" spans="1:4" ht="15" customHeight="1" x14ac:dyDescent="0.25">
      <c r="A36" s="40"/>
      <c r="B36" s="42" t="s">
        <v>182</v>
      </c>
      <c r="C36" s="43">
        <v>200000</v>
      </c>
      <c r="D36" s="43">
        <v>200000</v>
      </c>
    </row>
    <row r="37" spans="1:4" ht="15" customHeight="1" x14ac:dyDescent="0.25">
      <c r="A37" s="40"/>
      <c r="B37" s="42" t="s">
        <v>183</v>
      </c>
      <c r="C37" s="43">
        <v>30758</v>
      </c>
      <c r="D37" s="43">
        <v>5162</v>
      </c>
    </row>
    <row r="38" spans="1:4" ht="15" customHeight="1" x14ac:dyDescent="0.25">
      <c r="A38" s="40"/>
      <c r="B38" s="42" t="s">
        <v>184</v>
      </c>
      <c r="C38" s="43">
        <v>0</v>
      </c>
      <c r="D38" s="43">
        <v>0</v>
      </c>
    </row>
    <row r="39" spans="1:4" ht="15" customHeight="1" x14ac:dyDescent="0.25">
      <c r="A39" s="40"/>
      <c r="B39" s="42" t="s">
        <v>185</v>
      </c>
      <c r="C39" s="43">
        <v>7226051.6200000001</v>
      </c>
      <c r="D39" s="43">
        <v>6131372.0800000001</v>
      </c>
    </row>
    <row r="40" spans="1:4" ht="15" customHeight="1" x14ac:dyDescent="0.25">
      <c r="A40" s="40"/>
      <c r="B40" s="38" t="s">
        <v>51</v>
      </c>
      <c r="C40" s="39">
        <f>C26+C19</f>
        <v>296102593.24000001</v>
      </c>
      <c r="D40" s="39">
        <f>D26+D19</f>
        <v>297904830.80999994</v>
      </c>
    </row>
    <row r="42" spans="1:4" ht="15" customHeight="1" x14ac:dyDescent="0.25">
      <c r="C42" s="7"/>
    </row>
  </sheetData>
  <mergeCells count="2">
    <mergeCell ref="A1:D1"/>
    <mergeCell ref="B15:E15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B17" sqref="B17"/>
    </sheetView>
  </sheetViews>
  <sheetFormatPr defaultColWidth="9.140625" defaultRowHeight="15" customHeight="1" x14ac:dyDescent="0.25"/>
  <cols>
    <col min="1" max="1" width="3.7109375" style="2" customWidth="1"/>
    <col min="2" max="2" width="52.7109375" style="1" bestFit="1" customWidth="1"/>
    <col min="3" max="4" width="15.7109375" style="1" customWidth="1"/>
    <col min="5" max="16384" width="9.140625" style="1"/>
  </cols>
  <sheetData>
    <row r="1" spans="1:4" ht="15" customHeight="1" x14ac:dyDescent="0.25">
      <c r="A1" s="47" t="s">
        <v>138</v>
      </c>
      <c r="B1" s="47"/>
      <c r="C1" s="47"/>
      <c r="D1" s="47"/>
    </row>
    <row r="2" spans="1:4" ht="15" customHeight="1" x14ac:dyDescent="0.25">
      <c r="A2" s="21"/>
      <c r="B2" s="21"/>
      <c r="C2" s="20" t="str">
        <f>'Anne-I4'!C6</f>
        <v>As on 31-03-2024</v>
      </c>
      <c r="D2" s="20" t="str">
        <f>'Anne-I4'!D6</f>
        <v>As on 31-03-2023</v>
      </c>
    </row>
    <row r="3" spans="1:4" ht="15" customHeight="1" x14ac:dyDescent="0.25">
      <c r="A3" s="21"/>
      <c r="B3" s="21"/>
      <c r="C3" s="20" t="str">
        <f>'Anne-I4'!C7</f>
        <v>(Current Year)</v>
      </c>
      <c r="D3" s="20" t="str">
        <f>'Anne-I4'!D7</f>
        <v>(Previous Year)</v>
      </c>
    </row>
    <row r="4" spans="1:4" ht="15" customHeight="1" x14ac:dyDescent="0.25">
      <c r="A4" s="21" t="s">
        <v>21</v>
      </c>
      <c r="B4" s="35" t="s">
        <v>132</v>
      </c>
      <c r="C4" s="25"/>
      <c r="D4" s="25">
        <v>0</v>
      </c>
    </row>
    <row r="5" spans="1:4" ht="15" customHeight="1" x14ac:dyDescent="0.25">
      <c r="A5" s="21" t="s">
        <v>23</v>
      </c>
      <c r="B5" s="19" t="s">
        <v>133</v>
      </c>
      <c r="C5" s="25"/>
      <c r="D5" s="25">
        <v>0</v>
      </c>
    </row>
    <row r="6" spans="1:4" ht="15" customHeight="1" x14ac:dyDescent="0.25">
      <c r="A6" s="21" t="s">
        <v>27</v>
      </c>
      <c r="B6" s="35" t="s">
        <v>134</v>
      </c>
      <c r="C6" s="25"/>
      <c r="D6" s="25">
        <v>0</v>
      </c>
    </row>
    <row r="7" spans="1:4" ht="15" customHeight="1" x14ac:dyDescent="0.25">
      <c r="A7" s="21" t="s">
        <v>38</v>
      </c>
      <c r="B7" s="19" t="s">
        <v>135</v>
      </c>
      <c r="C7" s="25"/>
      <c r="D7" s="25">
        <v>0</v>
      </c>
    </row>
    <row r="8" spans="1:4" ht="15" customHeight="1" x14ac:dyDescent="0.25">
      <c r="A8" s="21"/>
      <c r="B8" s="19" t="s">
        <v>165</v>
      </c>
      <c r="C8" s="25">
        <v>7979481</v>
      </c>
      <c r="D8" s="25">
        <v>8229481</v>
      </c>
    </row>
    <row r="9" spans="1:4" ht="15" customHeight="1" x14ac:dyDescent="0.25">
      <c r="A9" s="21"/>
      <c r="B9" s="19" t="s">
        <v>136</v>
      </c>
      <c r="C9" s="25"/>
      <c r="D9" s="25">
        <v>0</v>
      </c>
    </row>
    <row r="10" spans="1:4" ht="15" customHeight="1" x14ac:dyDescent="0.25">
      <c r="A10" s="21" t="s">
        <v>39</v>
      </c>
      <c r="B10" s="35" t="s">
        <v>137</v>
      </c>
      <c r="C10" s="25"/>
      <c r="D10" s="25">
        <v>0</v>
      </c>
    </row>
    <row r="11" spans="1:4" ht="15" customHeight="1" x14ac:dyDescent="0.25">
      <c r="A11" s="21" t="s">
        <v>129</v>
      </c>
      <c r="B11" s="35" t="s">
        <v>166</v>
      </c>
      <c r="C11" s="25">
        <v>13747789.75</v>
      </c>
      <c r="D11" s="25">
        <v>11103713.68</v>
      </c>
    </row>
    <row r="12" spans="1:4" ht="15" customHeight="1" x14ac:dyDescent="0.25">
      <c r="A12" s="21"/>
      <c r="B12" s="22" t="s">
        <v>51</v>
      </c>
      <c r="C12" s="18">
        <v>21727270.75</v>
      </c>
      <c r="D12" s="18">
        <v>19333194.68</v>
      </c>
    </row>
  </sheetData>
  <mergeCells count="1">
    <mergeCell ref="A1:D1"/>
  </mergeCells>
  <printOptions horizontalCentered="1"/>
  <pageMargins left="0.19685039370078741" right="0.19685039370078741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Anne-I4</vt:lpstr>
      <vt:lpstr>Schedule - 1</vt:lpstr>
      <vt:lpstr>Schedule - 2 - 3</vt:lpstr>
      <vt:lpstr>Schedule - 4 -5 -6</vt:lpstr>
      <vt:lpstr>Schedule - 7 - 8</vt:lpstr>
      <vt:lpstr>Schedule - 9</vt:lpstr>
      <vt:lpstr>Schedule - 10 - 11</vt:lpstr>
      <vt:lpstr>Schedule - 12</vt:lpstr>
      <vt:lpstr>'Anne-I4'!Print_Area</vt:lpstr>
      <vt:lpstr>'Schedule - 1'!Print_Area</vt:lpstr>
      <vt:lpstr>'Schedule - 10 - 11'!Print_Area</vt:lpstr>
      <vt:lpstr>'Schedule - 12'!Print_Area</vt:lpstr>
      <vt:lpstr>'Schedule - 2 - 3'!Print_Area</vt:lpstr>
      <vt:lpstr>'Schedule - 4 -5 -6'!Print_Area</vt:lpstr>
      <vt:lpstr>'Schedule - 7 - 8'!Print_Area</vt:lpstr>
      <vt:lpstr>'Schedule - 9'!Print_Area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2024-08-26T08:34:38Z</dcterms:modified>
</cp:coreProperties>
</file>